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2" windowHeight="9216" activeTab="2"/>
  </bookViews>
  <sheets>
    <sheet name="Final" sheetId="3" r:id="rId1"/>
    <sheet name=" Position" sheetId="1" r:id="rId2"/>
    <sheet name="Averages" sheetId="5" r:id="rId3"/>
    <sheet name="Sheet2" sheetId="4" state="hidden" r:id="rId4"/>
  </sheets>
  <calcPr calcId="125725"/>
</workbook>
</file>

<file path=xl/calcChain.xml><?xml version="1.0" encoding="utf-8"?>
<calcChain xmlns="http://schemas.openxmlformats.org/spreadsheetml/2006/main">
  <c r="C48" i="1"/>
  <c r="E48"/>
  <c r="C49"/>
  <c r="E49"/>
  <c r="C50"/>
  <c r="E50"/>
  <c r="C51"/>
  <c r="E51"/>
  <c r="C52"/>
  <c r="D53"/>
  <c r="K45"/>
  <c r="D45"/>
  <c r="E45"/>
  <c r="F45"/>
  <c r="G45"/>
  <c r="H45"/>
  <c r="I45"/>
  <c r="J45"/>
  <c r="C45"/>
  <c r="F54" i="3"/>
  <c r="F55"/>
  <c r="F56"/>
  <c r="F57"/>
  <c r="F58"/>
  <c r="F59"/>
  <c r="H26"/>
  <c r="K40" i="5"/>
  <c r="M40" s="1"/>
  <c r="K39"/>
  <c r="M39" s="1"/>
  <c r="K33"/>
  <c r="M33" s="1"/>
  <c r="K36"/>
  <c r="N36" s="1"/>
  <c r="K37"/>
  <c r="N37" s="1"/>
  <c r="K38"/>
  <c r="N38" s="1"/>
  <c r="K31"/>
  <c r="M31" s="1"/>
  <c r="K34"/>
  <c r="M34" s="1"/>
  <c r="K35"/>
  <c r="M35" s="1"/>
  <c r="K27"/>
  <c r="M27" s="1"/>
  <c r="K29"/>
  <c r="M29" s="1"/>
  <c r="K30"/>
  <c r="N30" s="1"/>
  <c r="K23"/>
  <c r="N23" s="1"/>
  <c r="K32"/>
  <c r="M32" s="1"/>
  <c r="K24"/>
  <c r="M24" s="1"/>
  <c r="K28"/>
  <c r="N28" s="1"/>
  <c r="K18"/>
  <c r="N18" s="1"/>
  <c r="K26"/>
  <c r="N26" s="1"/>
  <c r="K15"/>
  <c r="N15" s="1"/>
  <c r="K16"/>
  <c r="M16" s="1"/>
  <c r="K20"/>
  <c r="M20" s="1"/>
  <c r="K12"/>
  <c r="N12" s="1"/>
  <c r="K22"/>
  <c r="N22" s="1"/>
  <c r="K19"/>
  <c r="M19" s="1"/>
  <c r="K25"/>
  <c r="M25" s="1"/>
  <c r="K14"/>
  <c r="K11"/>
  <c r="M11" s="1"/>
  <c r="K17"/>
  <c r="M17" s="1"/>
  <c r="K13"/>
  <c r="N13" s="1"/>
  <c r="K21"/>
  <c r="N21" s="1"/>
  <c r="K10"/>
  <c r="N10" s="1"/>
  <c r="K8"/>
  <c r="M8" s="1"/>
  <c r="K9"/>
  <c r="N9" s="1"/>
  <c r="K7"/>
  <c r="N7" s="1"/>
  <c r="K6"/>
  <c r="N6" s="1"/>
  <c r="Y43" i="1"/>
  <c r="Z43"/>
  <c r="K38"/>
  <c r="M38"/>
  <c r="K39"/>
  <c r="O39"/>
  <c r="K40"/>
  <c r="K41"/>
  <c r="O41"/>
  <c r="K42"/>
  <c r="O42"/>
  <c r="K43"/>
  <c r="O43"/>
  <c r="K28"/>
  <c r="O28"/>
  <c r="K29"/>
  <c r="M29"/>
  <c r="K30"/>
  <c r="O30"/>
  <c r="K31"/>
  <c r="O31"/>
  <c r="K32"/>
  <c r="M32"/>
  <c r="K33"/>
  <c r="M33"/>
  <c r="K34"/>
  <c r="O34"/>
  <c r="K35"/>
  <c r="O35"/>
  <c r="K36"/>
  <c r="O36"/>
  <c r="K37"/>
  <c r="O37"/>
  <c r="O40"/>
  <c r="F65" i="3"/>
  <c r="F66"/>
  <c r="F67"/>
  <c r="F25"/>
  <c r="Y41" i="1"/>
  <c r="Z41"/>
  <c r="Y42"/>
  <c r="Z42"/>
  <c r="Y21"/>
  <c r="Z21"/>
  <c r="Y37"/>
  <c r="Z37"/>
  <c r="Y38"/>
  <c r="Z38"/>
  <c r="Y39"/>
  <c r="Z39"/>
  <c r="Y40"/>
  <c r="Z40"/>
  <c r="F9" i="3"/>
  <c r="F24"/>
  <c r="F64"/>
  <c r="F68"/>
  <c r="F69"/>
  <c r="F70"/>
  <c r="F14"/>
  <c r="F12"/>
  <c r="F13"/>
  <c r="F63"/>
  <c r="F23"/>
  <c r="F62"/>
  <c r="K13" i="1"/>
  <c r="O13"/>
  <c r="K14"/>
  <c r="K16"/>
  <c r="M16"/>
  <c r="K9"/>
  <c r="F61" i="3"/>
  <c r="F60"/>
  <c r="F10"/>
  <c r="F11"/>
  <c r="Y10" i="1"/>
  <c r="Z10"/>
  <c r="Y11"/>
  <c r="Z11"/>
  <c r="Y12"/>
  <c r="Z12"/>
  <c r="Y13"/>
  <c r="Z13"/>
  <c r="Y14"/>
  <c r="Z14"/>
  <c r="Y15"/>
  <c r="Z15"/>
  <c r="Y16"/>
  <c r="Z16"/>
  <c r="Y17"/>
  <c r="Z17"/>
  <c r="Y18"/>
  <c r="Z18"/>
  <c r="Y19"/>
  <c r="Z19"/>
  <c r="Y20"/>
  <c r="Z20"/>
  <c r="Y22"/>
  <c r="Z22"/>
  <c r="Y23"/>
  <c r="Z23"/>
  <c r="Y24"/>
  <c r="Z24"/>
  <c r="Y25"/>
  <c r="Z25"/>
  <c r="Y26"/>
  <c r="Z26"/>
  <c r="Y27"/>
  <c r="Z27"/>
  <c r="Y28"/>
  <c r="Z28"/>
  <c r="Y29"/>
  <c r="Z29"/>
  <c r="Y30"/>
  <c r="Z30"/>
  <c r="Y31"/>
  <c r="Z31"/>
  <c r="Y32"/>
  <c r="Z32"/>
  <c r="Y33"/>
  <c r="Z33"/>
  <c r="Y34"/>
  <c r="Z34"/>
  <c r="Y35"/>
  <c r="Z35"/>
  <c r="Y36"/>
  <c r="Z36"/>
  <c r="Y9"/>
  <c r="Z9"/>
  <c r="R44"/>
  <c r="S44"/>
  <c r="T44"/>
  <c r="U44"/>
  <c r="V44"/>
  <c r="W44"/>
  <c r="X44"/>
  <c r="Q44"/>
  <c r="F15" i="3"/>
  <c r="F16"/>
  <c r="F17"/>
  <c r="F18"/>
  <c r="F19"/>
  <c r="F20"/>
  <c r="F21"/>
  <c r="F22"/>
  <c r="F53"/>
  <c r="K26" i="1"/>
  <c r="M26"/>
  <c r="K12"/>
  <c r="M12"/>
  <c r="K10"/>
  <c r="M10"/>
  <c r="K11"/>
  <c r="M11"/>
  <c r="K15"/>
  <c r="M15"/>
  <c r="K17"/>
  <c r="O17"/>
  <c r="K18"/>
  <c r="O18"/>
  <c r="K19"/>
  <c r="O19"/>
  <c r="K21"/>
  <c r="O21"/>
  <c r="K20"/>
  <c r="M20"/>
  <c r="K25"/>
  <c r="O25"/>
  <c r="K27"/>
  <c r="O27"/>
  <c r="C44"/>
  <c r="D44"/>
  <c r="E44"/>
  <c r="F44"/>
  <c r="G44"/>
  <c r="H44"/>
  <c r="I44"/>
  <c r="J44"/>
  <c r="K23"/>
  <c r="M23"/>
  <c r="K24"/>
  <c r="O24"/>
  <c r="K22"/>
  <c r="M22"/>
  <c r="N25" i="5"/>
  <c r="N16"/>
  <c r="M40" i="1"/>
  <c r="M21"/>
  <c r="M25"/>
  <c r="N19" i="5"/>
  <c r="N14"/>
  <c r="M39" i="1"/>
  <c r="O33"/>
  <c r="M31"/>
  <c r="O26"/>
  <c r="O16"/>
  <c r="O15"/>
  <c r="Q46"/>
  <c r="M13"/>
  <c r="Y44"/>
  <c r="Z44"/>
  <c r="V46"/>
  <c r="M28"/>
  <c r="O14"/>
  <c r="M30"/>
  <c r="M42"/>
  <c r="O11"/>
  <c r="M17"/>
  <c r="O38"/>
  <c r="O22"/>
  <c r="M36"/>
  <c r="M27"/>
  <c r="O20"/>
  <c r="M41"/>
  <c r="M43"/>
  <c r="O32"/>
  <c r="M34"/>
  <c r="M14"/>
  <c r="X46"/>
  <c r="W46"/>
  <c r="U46"/>
  <c r="T46"/>
  <c r="O9"/>
  <c r="S46"/>
  <c r="M9"/>
  <c r="K44"/>
  <c r="O12"/>
  <c r="M18"/>
  <c r="O10"/>
  <c r="M37"/>
  <c r="O23"/>
  <c r="M24"/>
  <c r="M19"/>
  <c r="M35"/>
  <c r="R46"/>
  <c r="O29"/>
  <c r="N34" i="5"/>
  <c r="N17"/>
  <c r="M14"/>
  <c r="N27"/>
  <c r="N40"/>
  <c r="M12"/>
  <c r="N35"/>
  <c r="M44" i="1"/>
  <c r="N29" i="5" l="1"/>
  <c r="N33"/>
  <c r="M6"/>
  <c r="M18"/>
  <c r="N31"/>
  <c r="N24"/>
  <c r="M9"/>
  <c r="M23"/>
  <c r="M37"/>
  <c r="M21"/>
  <c r="M26"/>
  <c r="M10"/>
  <c r="M7"/>
  <c r="N20"/>
  <c r="N32"/>
  <c r="N11"/>
  <c r="M13"/>
  <c r="M22"/>
  <c r="M28"/>
  <c r="M30"/>
  <c r="N8"/>
  <c r="M38"/>
  <c r="M15"/>
  <c r="M36"/>
  <c r="N39"/>
</calcChain>
</file>

<file path=xl/sharedStrings.xml><?xml version="1.0" encoding="utf-8"?>
<sst xmlns="http://schemas.openxmlformats.org/spreadsheetml/2006/main" count="209" uniqueCount="84">
  <si>
    <t>Midwest Senior Classic</t>
  </si>
  <si>
    <t>Players</t>
  </si>
  <si>
    <t>Scratch</t>
  </si>
  <si>
    <t>Bonus</t>
  </si>
  <si>
    <t>Total</t>
  </si>
  <si>
    <t>Averages by Clasification</t>
  </si>
  <si>
    <t>Over All Average</t>
  </si>
  <si>
    <t>Total pin fall</t>
  </si>
  <si>
    <t>Average</t>
  </si>
  <si>
    <t>QL</t>
  </si>
  <si>
    <t>High average</t>
  </si>
  <si>
    <t>Stepladder Games</t>
  </si>
  <si>
    <t>Average by Game</t>
  </si>
  <si>
    <t>Place</t>
  </si>
  <si>
    <t>Points</t>
  </si>
  <si>
    <t>Championship</t>
  </si>
  <si>
    <t>All 200's</t>
  </si>
  <si>
    <t>No 200's</t>
  </si>
  <si>
    <t>Bowled against scores</t>
  </si>
  <si>
    <t>Rob Downer</t>
  </si>
  <si>
    <t xml:space="preserve">     &gt; than 250</t>
  </si>
  <si>
    <t>**** Seeded into match play</t>
  </si>
  <si>
    <t>Greg Schroeder</t>
  </si>
  <si>
    <t>Tim Racette</t>
  </si>
  <si>
    <t>Rich Latvala (ROG)</t>
  </si>
  <si>
    <t>Dave Bordson</t>
  </si>
  <si>
    <t>score missing or incomplete</t>
  </si>
  <si>
    <t>Larry Thompson</t>
  </si>
  <si>
    <t xml:space="preserve">                                                </t>
  </si>
  <si>
    <t>Terry Schacht (SDS)</t>
  </si>
  <si>
    <t>Mike Wirz</t>
  </si>
  <si>
    <t>Carl Fietek</t>
  </si>
  <si>
    <t>Total pay out =</t>
  </si>
  <si>
    <t>*** is seeded into match play.</t>
  </si>
  <si>
    <t>Larry Hopkins (SS)</t>
  </si>
  <si>
    <t>ROG = 5</t>
  </si>
  <si>
    <t>George Blazej (SDS)</t>
  </si>
  <si>
    <t xml:space="preserve">     150 or under</t>
  </si>
  <si>
    <t xml:space="preserve">   honor score</t>
  </si>
  <si>
    <t>John Hommes</t>
  </si>
  <si>
    <t>Jay Joyner (SDS)</t>
  </si>
  <si>
    <t>Dave Rasmus</t>
  </si>
  <si>
    <t>Doug Burnikel (SDS)</t>
  </si>
  <si>
    <t>SORTED BY POSITION</t>
  </si>
  <si>
    <t>Reg. $$$</t>
  </si>
  <si>
    <t>Andover Lanes</t>
  </si>
  <si>
    <t>Final Results (6/28/2015)</t>
  </si>
  <si>
    <t>35 entries</t>
  </si>
  <si>
    <t>regular senior 19</t>
  </si>
  <si>
    <t>SS = 6</t>
  </si>
  <si>
    <t>SDS =  5</t>
  </si>
  <si>
    <t>Ed Peterson</t>
  </si>
  <si>
    <t>Dave Ohlman</t>
  </si>
  <si>
    <t>Ron Cleveland</t>
  </si>
  <si>
    <t>Dave Olynyk</t>
  </si>
  <si>
    <t>Mike Schmid (ROG)</t>
  </si>
  <si>
    <t>Ken Holets (SS)</t>
  </si>
  <si>
    <t>Dana Wright</t>
  </si>
  <si>
    <t>Steve Jansson (SS) *</t>
  </si>
  <si>
    <t>Clark Poelzer (SS) ***</t>
  </si>
  <si>
    <t>Don Theis (ROG) ***</t>
  </si>
  <si>
    <t xml:space="preserve">Hal Abrams (SS) </t>
  </si>
  <si>
    <t>Paid</t>
  </si>
  <si>
    <t>yes</t>
  </si>
  <si>
    <t>Clark Poelzer (SS)</t>
  </si>
  <si>
    <t>Don Theis (ROG) ****</t>
  </si>
  <si>
    <t>Clark Poelzer (SS) ****</t>
  </si>
  <si>
    <t>Honor Counts:  Edward Peterson - 300</t>
  </si>
  <si>
    <t xml:space="preserve">                        Dave Bordson - 299</t>
  </si>
  <si>
    <t>Craig Schiffler</t>
  </si>
  <si>
    <t>Ken Hanson (SS)</t>
  </si>
  <si>
    <t>Gary Ring (ROG)</t>
  </si>
  <si>
    <t>Steve Coughey</t>
  </si>
  <si>
    <t>Rawn Nilsen</t>
  </si>
  <si>
    <t>Carl Hendrickson (ROG)</t>
  </si>
  <si>
    <t>Eric Horner</t>
  </si>
  <si>
    <t>Dave Clauson</t>
  </si>
  <si>
    <t>Tom Havilsh (SDS)</t>
  </si>
  <si>
    <t>Field Averaged:  221.693</t>
  </si>
  <si>
    <t>Tom Havlish (SDS) (Bumped)</t>
  </si>
  <si>
    <t>Steve Jansson  bowled agains the toughest.</t>
  </si>
  <si>
    <t>Ed Peterson bowled against the easiest.</t>
  </si>
  <si>
    <t>Qualifying Leader: Rob Downer with an average of:  257.00</t>
  </si>
  <si>
    <t>Qualifying Results (6/28/2015)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</si>
</sst>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33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2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1" xfId="0" applyFill="1" applyBorder="1" applyAlignment="1">
      <alignment horizontal="center"/>
    </xf>
    <xf numFmtId="0" fontId="0" fillId="0" borderId="4" xfId="0" applyBorder="1"/>
    <xf numFmtId="0" fontId="2" fillId="0" borderId="1" xfId="0" applyFont="1" applyBorder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/>
    <xf numFmtId="2" fontId="0" fillId="0" borderId="0" xfId="0" applyNumberFormat="1" applyFill="1"/>
    <xf numFmtId="2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3" borderId="0" xfId="0" applyFill="1" applyAlignment="1">
      <alignment horizontal="center"/>
    </xf>
    <xf numFmtId="0" fontId="2" fillId="0" borderId="6" xfId="0" applyFont="1" applyFill="1" applyBorder="1"/>
    <xf numFmtId="0" fontId="2" fillId="0" borderId="1" xfId="0" applyFont="1" applyFill="1" applyBorder="1"/>
    <xf numFmtId="0" fontId="2" fillId="0" borderId="0" xfId="0" applyFont="1" applyFill="1" applyAlignment="1">
      <alignment horizontal="right"/>
    </xf>
    <xf numFmtId="0" fontId="0" fillId="4" borderId="0" xfId="0" applyFill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/>
    <xf numFmtId="0" fontId="2" fillId="0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2" fillId="2" borderId="1" xfId="0" applyFont="1" applyFill="1" applyBorder="1"/>
    <xf numFmtId="0" fontId="2" fillId="5" borderId="0" xfId="0" applyFont="1" applyFill="1" applyAlignment="1">
      <alignment horizontal="center"/>
    </xf>
    <xf numFmtId="0" fontId="0" fillId="6" borderId="0" xfId="0" applyFill="1"/>
    <xf numFmtId="2" fontId="0" fillId="4" borderId="0" xfId="0" applyNumberFormat="1" applyFill="1"/>
    <xf numFmtId="0" fontId="0" fillId="3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7" borderId="0" xfId="0" applyFill="1"/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11" borderId="0" xfId="0" applyNumberFormat="1" applyFill="1"/>
    <xf numFmtId="0" fontId="0" fillId="0" borderId="7" xfId="0" applyBorder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2" fontId="3" fillId="0" borderId="0" xfId="0" applyNumberFormat="1" applyFont="1" applyFill="1" applyAlignment="1">
      <alignment horizontal="center"/>
    </xf>
    <xf numFmtId="0" fontId="3" fillId="0" borderId="6" xfId="0" applyFont="1" applyFill="1" applyBorder="1"/>
    <xf numFmtId="0" fontId="3" fillId="0" borderId="6" xfId="0" applyFont="1" applyBorder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70"/>
  <sheetViews>
    <sheetView topLeftCell="A7" workbookViewId="0">
      <selection activeCell="B39" sqref="B39"/>
    </sheetView>
  </sheetViews>
  <sheetFormatPr defaultRowHeight="13.2"/>
  <cols>
    <col min="1" max="1" width="5.6640625" customWidth="1"/>
    <col min="2" max="2" width="7.109375" style="7" customWidth="1"/>
    <col min="3" max="3" width="27" customWidth="1"/>
    <col min="4" max="4" width="8" customWidth="1"/>
    <col min="5" max="6" width="7.6640625" customWidth="1"/>
    <col min="7" max="8" width="9.109375" customWidth="1"/>
    <col min="9" max="9" width="8.44140625" customWidth="1"/>
  </cols>
  <sheetData>
    <row r="3" spans="1:9">
      <c r="D3" s="11" t="s">
        <v>45</v>
      </c>
    </row>
    <row r="4" spans="1:9">
      <c r="D4" t="s">
        <v>0</v>
      </c>
    </row>
    <row r="5" spans="1:9">
      <c r="D5" s="11" t="s">
        <v>46</v>
      </c>
    </row>
    <row r="6" spans="1:9">
      <c r="D6" s="11"/>
    </row>
    <row r="7" spans="1:9">
      <c r="C7" s="11" t="s">
        <v>47</v>
      </c>
      <c r="I7" s="11"/>
    </row>
    <row r="8" spans="1:9">
      <c r="A8" s="1" t="s">
        <v>13</v>
      </c>
      <c r="B8" s="2" t="s">
        <v>14</v>
      </c>
      <c r="C8" s="1" t="s">
        <v>1</v>
      </c>
      <c r="D8" s="2" t="s">
        <v>2</v>
      </c>
      <c r="E8" s="2" t="s">
        <v>3</v>
      </c>
      <c r="F8" s="2" t="s">
        <v>4</v>
      </c>
      <c r="G8" s="44" t="s">
        <v>62</v>
      </c>
      <c r="H8" s="44" t="s">
        <v>44</v>
      </c>
      <c r="I8" s="31"/>
    </row>
    <row r="9" spans="1:9">
      <c r="A9" s="20">
        <v>1</v>
      </c>
      <c r="B9" s="23">
        <v>25</v>
      </c>
      <c r="C9" s="35" t="s">
        <v>19</v>
      </c>
      <c r="D9" s="23">
        <v>2056</v>
      </c>
      <c r="E9" s="20">
        <v>260</v>
      </c>
      <c r="F9" s="20">
        <f t="shared" ref="F9:F25" si="0">D9+E9</f>
        <v>2316</v>
      </c>
      <c r="G9" s="49" t="s">
        <v>63</v>
      </c>
      <c r="H9" s="24">
        <v>335</v>
      </c>
      <c r="I9" s="32"/>
    </row>
    <row r="10" spans="1:9">
      <c r="A10" s="1">
        <v>2</v>
      </c>
      <c r="B10" s="2">
        <v>23</v>
      </c>
      <c r="C10" s="14" t="s">
        <v>30</v>
      </c>
      <c r="D10" s="12">
        <v>1993</v>
      </c>
      <c r="E10" s="3">
        <v>280</v>
      </c>
      <c r="F10" s="1">
        <f t="shared" si="0"/>
        <v>2273</v>
      </c>
      <c r="G10" s="52" t="s">
        <v>63</v>
      </c>
      <c r="H10" s="45">
        <v>260</v>
      </c>
      <c r="I10" s="32"/>
    </row>
    <row r="11" spans="1:9">
      <c r="A11" s="1">
        <v>3</v>
      </c>
      <c r="B11" s="2">
        <v>21</v>
      </c>
      <c r="C11" s="27" t="s">
        <v>51</v>
      </c>
      <c r="D11" s="12">
        <v>1980</v>
      </c>
      <c r="E11" s="3">
        <v>240</v>
      </c>
      <c r="F11" s="1">
        <f t="shared" si="0"/>
        <v>2220</v>
      </c>
      <c r="G11" s="52" t="s">
        <v>63</v>
      </c>
      <c r="H11" s="45">
        <v>210</v>
      </c>
      <c r="I11" s="32"/>
    </row>
    <row r="12" spans="1:9">
      <c r="A12" s="1">
        <v>4</v>
      </c>
      <c r="B12" s="2">
        <v>19</v>
      </c>
      <c r="C12" s="27" t="s">
        <v>36</v>
      </c>
      <c r="D12" s="12">
        <v>1941</v>
      </c>
      <c r="E12" s="3">
        <v>220</v>
      </c>
      <c r="F12" s="1">
        <f t="shared" si="0"/>
        <v>2161</v>
      </c>
      <c r="G12" s="52" t="s">
        <v>63</v>
      </c>
      <c r="H12" s="45">
        <v>190</v>
      </c>
      <c r="I12" s="32"/>
    </row>
    <row r="13" spans="1:9">
      <c r="A13" s="1">
        <v>5</v>
      </c>
      <c r="B13" s="2">
        <v>17</v>
      </c>
      <c r="C13" s="27" t="s">
        <v>59</v>
      </c>
      <c r="D13" s="12">
        <v>1864</v>
      </c>
      <c r="E13" s="3">
        <v>240</v>
      </c>
      <c r="F13" s="1">
        <f t="shared" si="0"/>
        <v>2104</v>
      </c>
      <c r="G13" s="52" t="s">
        <v>63</v>
      </c>
      <c r="H13" s="45">
        <v>165</v>
      </c>
      <c r="I13" s="32"/>
    </row>
    <row r="14" spans="1:9">
      <c r="A14" s="1">
        <v>6</v>
      </c>
      <c r="B14" s="2">
        <v>15</v>
      </c>
      <c r="C14" s="26" t="s">
        <v>52</v>
      </c>
      <c r="D14" s="12">
        <v>1920</v>
      </c>
      <c r="E14" s="3">
        <v>240</v>
      </c>
      <c r="F14" s="1">
        <f t="shared" si="0"/>
        <v>2160</v>
      </c>
      <c r="G14" s="52" t="s">
        <v>63</v>
      </c>
      <c r="H14" s="45">
        <v>155</v>
      </c>
      <c r="I14" s="32"/>
    </row>
    <row r="15" spans="1:9">
      <c r="A15" s="1">
        <v>7</v>
      </c>
      <c r="B15" s="2">
        <v>14</v>
      </c>
      <c r="C15" s="14" t="s">
        <v>25</v>
      </c>
      <c r="D15" s="12">
        <v>1882</v>
      </c>
      <c r="E15" s="3">
        <v>240</v>
      </c>
      <c r="F15" s="1">
        <f t="shared" si="0"/>
        <v>2122</v>
      </c>
      <c r="G15" s="52" t="s">
        <v>63</v>
      </c>
      <c r="H15" s="45">
        <v>145</v>
      </c>
      <c r="I15" s="32"/>
    </row>
    <row r="16" spans="1:9">
      <c r="A16" s="1">
        <v>8</v>
      </c>
      <c r="B16" s="2">
        <v>13</v>
      </c>
      <c r="C16" s="14" t="s">
        <v>22</v>
      </c>
      <c r="D16" s="12">
        <v>1839</v>
      </c>
      <c r="E16" s="3">
        <v>240</v>
      </c>
      <c r="F16" s="1">
        <f t="shared" si="0"/>
        <v>2079</v>
      </c>
      <c r="G16" s="52" t="s">
        <v>63</v>
      </c>
      <c r="H16" s="45">
        <v>125</v>
      </c>
      <c r="I16" s="32"/>
    </row>
    <row r="17" spans="1:9">
      <c r="A17" s="1">
        <v>9</v>
      </c>
      <c r="B17" s="2">
        <v>12</v>
      </c>
      <c r="C17" s="14" t="s">
        <v>53</v>
      </c>
      <c r="D17" s="12">
        <v>1880</v>
      </c>
      <c r="E17" s="3">
        <v>180</v>
      </c>
      <c r="F17" s="1">
        <f t="shared" si="0"/>
        <v>2060</v>
      </c>
      <c r="G17" s="52" t="s">
        <v>63</v>
      </c>
      <c r="H17" s="45">
        <v>110</v>
      </c>
      <c r="I17" s="32"/>
    </row>
    <row r="18" spans="1:9">
      <c r="A18" s="1">
        <v>10</v>
      </c>
      <c r="B18" s="2">
        <v>11</v>
      </c>
      <c r="C18" s="27" t="s">
        <v>60</v>
      </c>
      <c r="D18" s="12">
        <v>1810</v>
      </c>
      <c r="E18" s="3">
        <v>200</v>
      </c>
      <c r="F18" s="1">
        <f t="shared" si="0"/>
        <v>2010</v>
      </c>
      <c r="G18" s="52" t="s">
        <v>63</v>
      </c>
      <c r="H18" s="45">
        <v>105</v>
      </c>
      <c r="I18" s="32"/>
    </row>
    <row r="19" spans="1:9">
      <c r="A19" s="1">
        <v>11</v>
      </c>
      <c r="B19" s="2">
        <v>10</v>
      </c>
      <c r="C19" s="14" t="s">
        <v>54</v>
      </c>
      <c r="D19" s="12">
        <v>1760</v>
      </c>
      <c r="E19" s="3">
        <v>240</v>
      </c>
      <c r="F19" s="1">
        <f t="shared" si="0"/>
        <v>2000</v>
      </c>
      <c r="G19" s="52" t="s">
        <v>63</v>
      </c>
      <c r="H19" s="45">
        <v>100</v>
      </c>
      <c r="I19" s="32"/>
    </row>
    <row r="20" spans="1:9">
      <c r="A20" s="1">
        <v>12</v>
      </c>
      <c r="B20" s="2">
        <v>9</v>
      </c>
      <c r="C20" s="14" t="s">
        <v>55</v>
      </c>
      <c r="D20" s="12">
        <v>1781</v>
      </c>
      <c r="E20" s="3">
        <v>200</v>
      </c>
      <c r="F20" s="1">
        <f t="shared" si="0"/>
        <v>1981</v>
      </c>
      <c r="G20" s="52" t="s">
        <v>63</v>
      </c>
      <c r="H20" s="45">
        <v>95</v>
      </c>
      <c r="I20" s="32"/>
    </row>
    <row r="21" spans="1:9">
      <c r="A21" s="1">
        <v>13</v>
      </c>
      <c r="B21" s="2">
        <v>8</v>
      </c>
      <c r="C21" s="14" t="s">
        <v>29</v>
      </c>
      <c r="D21" s="12">
        <v>1819</v>
      </c>
      <c r="E21" s="3">
        <v>160</v>
      </c>
      <c r="F21" s="1">
        <f t="shared" si="0"/>
        <v>1979</v>
      </c>
      <c r="G21" s="52" t="s">
        <v>63</v>
      </c>
      <c r="H21" s="45">
        <v>95</v>
      </c>
      <c r="I21" s="32"/>
    </row>
    <row r="22" spans="1:9">
      <c r="A22" s="1">
        <v>14</v>
      </c>
      <c r="B22" s="2">
        <v>7</v>
      </c>
      <c r="C22" s="14" t="s">
        <v>39</v>
      </c>
      <c r="D22" s="12">
        <v>1800</v>
      </c>
      <c r="E22" s="3">
        <v>160</v>
      </c>
      <c r="F22" s="1">
        <f t="shared" si="0"/>
        <v>1960</v>
      </c>
      <c r="G22" s="52" t="s">
        <v>63</v>
      </c>
      <c r="H22" s="45">
        <v>90</v>
      </c>
      <c r="I22" s="32"/>
    </row>
    <row r="23" spans="1:9">
      <c r="A23" s="1">
        <v>15</v>
      </c>
      <c r="B23" s="2">
        <v>6</v>
      </c>
      <c r="C23" s="27" t="s">
        <v>56</v>
      </c>
      <c r="D23" s="12">
        <v>1752</v>
      </c>
      <c r="E23" s="3">
        <v>200</v>
      </c>
      <c r="F23" s="1">
        <f t="shared" si="0"/>
        <v>1952</v>
      </c>
      <c r="G23" s="52" t="s">
        <v>63</v>
      </c>
      <c r="H23" s="45">
        <v>90</v>
      </c>
      <c r="I23" s="32"/>
    </row>
    <row r="24" spans="1:9">
      <c r="A24" s="1">
        <v>16</v>
      </c>
      <c r="B24" s="2">
        <v>5</v>
      </c>
      <c r="C24" s="27" t="s">
        <v>57</v>
      </c>
      <c r="D24" s="12">
        <v>1805</v>
      </c>
      <c r="E24" s="3">
        <v>120</v>
      </c>
      <c r="F24" s="1">
        <f t="shared" si="0"/>
        <v>1925</v>
      </c>
      <c r="G24" s="52" t="s">
        <v>63</v>
      </c>
      <c r="H24" s="45">
        <v>90</v>
      </c>
      <c r="I24" s="32"/>
    </row>
    <row r="25" spans="1:9">
      <c r="A25" s="1">
        <v>17</v>
      </c>
      <c r="B25" s="2">
        <v>5</v>
      </c>
      <c r="C25" s="27" t="s">
        <v>58</v>
      </c>
      <c r="D25" s="12">
        <v>1823</v>
      </c>
      <c r="E25" s="3">
        <v>80</v>
      </c>
      <c r="F25" s="1">
        <f t="shared" si="0"/>
        <v>1903</v>
      </c>
      <c r="G25" s="52" t="s">
        <v>63</v>
      </c>
      <c r="H25" s="45">
        <v>90</v>
      </c>
      <c r="I25" s="32"/>
    </row>
    <row r="26" spans="1:9">
      <c r="A26" s="4"/>
      <c r="B26" s="31"/>
      <c r="C26" s="6"/>
      <c r="D26" s="8"/>
      <c r="E26" s="43" t="s">
        <v>32</v>
      </c>
      <c r="F26" s="4"/>
      <c r="G26" s="4"/>
      <c r="H26" s="32">
        <f>SUM(H9:H25)</f>
        <v>2450</v>
      </c>
      <c r="I26" s="32"/>
    </row>
    <row r="27" spans="1:9">
      <c r="C27" s="17" t="s">
        <v>82</v>
      </c>
    </row>
    <row r="28" spans="1:9">
      <c r="C28" s="17" t="s">
        <v>78</v>
      </c>
    </row>
    <row r="29" spans="1:9">
      <c r="C29" s="17" t="s">
        <v>33</v>
      </c>
    </row>
    <row r="30" spans="1:9">
      <c r="C30" s="17"/>
    </row>
    <row r="31" spans="1:9">
      <c r="C31" s="17"/>
    </row>
    <row r="32" spans="1:9">
      <c r="A32" s="13"/>
      <c r="B32" s="21"/>
      <c r="C32" s="13" t="s">
        <v>11</v>
      </c>
      <c r="D32" s="13"/>
      <c r="E32" s="13"/>
      <c r="F32" s="13"/>
      <c r="G32" s="13"/>
      <c r="H32" s="13"/>
      <c r="I32" s="13"/>
    </row>
    <row r="33" spans="1:9">
      <c r="A33" s="14" t="s">
        <v>15</v>
      </c>
      <c r="B33" s="2"/>
      <c r="C33" s="27" t="s">
        <v>19</v>
      </c>
      <c r="D33" s="1"/>
      <c r="E33" s="1"/>
      <c r="F33" s="1"/>
      <c r="G33" s="1"/>
      <c r="H33" s="1"/>
      <c r="I33" s="20">
        <v>278</v>
      </c>
    </row>
    <row r="34" spans="1:9">
      <c r="A34" s="14" t="s">
        <v>15</v>
      </c>
      <c r="B34" s="2"/>
      <c r="C34" s="14" t="s">
        <v>30</v>
      </c>
      <c r="D34" s="1"/>
      <c r="E34" s="1"/>
      <c r="F34" s="1"/>
      <c r="G34" s="1"/>
      <c r="H34" s="1"/>
      <c r="I34" s="1">
        <v>267</v>
      </c>
    </row>
    <row r="35" spans="1:9">
      <c r="A35" s="14">
        <v>5</v>
      </c>
      <c r="B35" s="2"/>
      <c r="C35" s="27" t="s">
        <v>51</v>
      </c>
      <c r="D35" s="1"/>
      <c r="E35" s="1"/>
      <c r="F35" s="1"/>
      <c r="G35" s="1"/>
      <c r="H35" s="1">
        <v>179</v>
      </c>
      <c r="I35" s="1"/>
    </row>
    <row r="36" spans="1:9">
      <c r="A36" s="14">
        <v>5</v>
      </c>
      <c r="B36" s="2"/>
      <c r="C36" s="17" t="s">
        <v>30</v>
      </c>
      <c r="D36" s="1"/>
      <c r="E36" s="1"/>
      <c r="F36" s="1"/>
      <c r="G36" s="1"/>
      <c r="H36" s="1">
        <v>201</v>
      </c>
      <c r="I36" s="1"/>
    </row>
    <row r="37" spans="1:9">
      <c r="A37" s="14">
        <v>4</v>
      </c>
      <c r="B37" s="2"/>
      <c r="C37" s="14" t="s">
        <v>51</v>
      </c>
      <c r="D37" s="1"/>
      <c r="E37" s="3"/>
      <c r="F37" s="1"/>
      <c r="G37" s="1">
        <v>217</v>
      </c>
      <c r="H37" s="1"/>
      <c r="I37" s="1"/>
    </row>
    <row r="38" spans="1:9">
      <c r="A38" s="54">
        <v>4</v>
      </c>
      <c r="B38" s="2"/>
      <c r="C38" s="14" t="s">
        <v>36</v>
      </c>
      <c r="D38" s="1"/>
      <c r="E38" s="1"/>
      <c r="F38" s="1"/>
      <c r="G38" s="1">
        <v>188</v>
      </c>
      <c r="H38" s="1"/>
      <c r="I38" s="1"/>
    </row>
    <row r="39" spans="1:9">
      <c r="A39" s="1">
        <v>3</v>
      </c>
      <c r="B39" s="2"/>
      <c r="C39" s="14" t="s">
        <v>64</v>
      </c>
      <c r="D39" s="1"/>
      <c r="E39" s="1"/>
      <c r="F39" s="1">
        <v>179</v>
      </c>
      <c r="G39" s="1"/>
      <c r="H39" s="1"/>
      <c r="I39" s="1"/>
    </row>
    <row r="40" spans="1:9">
      <c r="A40" s="1">
        <v>3</v>
      </c>
      <c r="B40" s="2"/>
      <c r="C40" s="14" t="s">
        <v>36</v>
      </c>
      <c r="D40" s="1"/>
      <c r="E40" s="1"/>
      <c r="F40" s="1">
        <v>202</v>
      </c>
      <c r="G40" s="1"/>
      <c r="H40" s="1"/>
      <c r="I40" s="1"/>
    </row>
    <row r="41" spans="1:9">
      <c r="A41" s="1">
        <v>2</v>
      </c>
      <c r="B41" s="2"/>
      <c r="C41" s="14" t="s">
        <v>64</v>
      </c>
      <c r="D41" s="1"/>
      <c r="E41" s="1">
        <v>254</v>
      </c>
      <c r="F41" s="1"/>
      <c r="G41" s="1"/>
      <c r="H41" s="1"/>
      <c r="I41" s="1"/>
    </row>
    <row r="42" spans="1:9">
      <c r="A42" s="1">
        <v>2</v>
      </c>
      <c r="B42" s="2"/>
      <c r="C42" s="14" t="s">
        <v>52</v>
      </c>
      <c r="D42" s="1"/>
      <c r="E42" s="1">
        <v>189</v>
      </c>
      <c r="F42" s="1"/>
      <c r="G42" s="1"/>
      <c r="H42" s="1"/>
      <c r="I42" s="1"/>
    </row>
    <row r="43" spans="1:9">
      <c r="A43" s="1">
        <v>1</v>
      </c>
      <c r="B43" s="2"/>
      <c r="C43" s="14" t="s">
        <v>66</v>
      </c>
      <c r="D43" s="1">
        <v>224</v>
      </c>
      <c r="E43" s="1"/>
      <c r="F43" s="1"/>
      <c r="G43" s="1"/>
      <c r="H43" s="1"/>
      <c r="I43" s="1"/>
    </row>
    <row r="44" spans="1:9">
      <c r="A44" s="1">
        <v>1</v>
      </c>
      <c r="B44" s="2"/>
      <c r="C44" s="14" t="s">
        <v>65</v>
      </c>
      <c r="D44" s="1">
        <v>213</v>
      </c>
      <c r="E44" s="1"/>
      <c r="F44" s="1"/>
      <c r="G44" s="1"/>
      <c r="H44" s="1"/>
      <c r="I44" s="1"/>
    </row>
    <row r="45" spans="1:9">
      <c r="C45" s="17"/>
    </row>
    <row r="46" spans="1:9">
      <c r="C46" s="17" t="s">
        <v>21</v>
      </c>
    </row>
    <row r="47" spans="1:9">
      <c r="C47" s="16" t="s">
        <v>67</v>
      </c>
      <c r="D47" s="16"/>
      <c r="E47" s="15"/>
      <c r="F47" s="15"/>
      <c r="G47" s="15"/>
      <c r="H47" s="15"/>
      <c r="I47" s="15"/>
    </row>
    <row r="48" spans="1:9">
      <c r="C48" s="28" t="s">
        <v>68</v>
      </c>
      <c r="D48" s="28" t="s">
        <v>28</v>
      </c>
      <c r="E48" s="15"/>
      <c r="F48" s="15"/>
      <c r="G48" s="15"/>
      <c r="H48" s="15"/>
      <c r="I48" s="15"/>
    </row>
    <row r="49" spans="1:9">
      <c r="C49" s="17"/>
      <c r="D49" s="16"/>
      <c r="E49" s="15"/>
      <c r="F49" s="15"/>
      <c r="G49" s="15"/>
      <c r="H49" s="15"/>
      <c r="I49" s="15"/>
    </row>
    <row r="50" spans="1:9">
      <c r="C50" s="11"/>
    </row>
    <row r="51" spans="1:9">
      <c r="C51" s="11"/>
    </row>
    <row r="52" spans="1:9">
      <c r="A52" s="1" t="s">
        <v>13</v>
      </c>
      <c r="B52" s="2" t="s">
        <v>14</v>
      </c>
      <c r="C52" s="1" t="s">
        <v>1</v>
      </c>
      <c r="D52" s="2" t="s">
        <v>2</v>
      </c>
      <c r="E52" s="2" t="s">
        <v>3</v>
      </c>
      <c r="F52" s="2" t="s">
        <v>4</v>
      </c>
    </row>
    <row r="53" spans="1:9">
      <c r="A53" s="1">
        <v>18</v>
      </c>
      <c r="B53" s="2">
        <v>5</v>
      </c>
      <c r="C53" s="14" t="s">
        <v>79</v>
      </c>
      <c r="D53" s="1">
        <v>1784</v>
      </c>
      <c r="E53" s="1">
        <v>180</v>
      </c>
      <c r="F53" s="1">
        <f>D53+E53</f>
        <v>1964</v>
      </c>
      <c r="G53" s="4"/>
      <c r="H53" s="4"/>
    </row>
    <row r="54" spans="1:9">
      <c r="A54" s="1">
        <v>19</v>
      </c>
      <c r="B54" s="2">
        <v>2</v>
      </c>
      <c r="C54" s="14" t="s">
        <v>27</v>
      </c>
      <c r="D54" s="1">
        <v>1786</v>
      </c>
      <c r="E54" s="1">
        <v>120</v>
      </c>
      <c r="F54" s="1">
        <f t="shared" ref="F54:F59" si="1">D54+E54</f>
        <v>1906</v>
      </c>
      <c r="G54" s="4"/>
      <c r="H54" s="4"/>
    </row>
    <row r="55" spans="1:9">
      <c r="A55" s="1">
        <v>20</v>
      </c>
      <c r="B55" s="2">
        <v>2</v>
      </c>
      <c r="C55" s="14" t="s">
        <v>23</v>
      </c>
      <c r="D55" s="1">
        <v>1772</v>
      </c>
      <c r="E55" s="1">
        <v>120</v>
      </c>
      <c r="F55" s="1">
        <f t="shared" si="1"/>
        <v>1892</v>
      </c>
      <c r="G55" s="4"/>
      <c r="H55" s="4"/>
    </row>
    <row r="56" spans="1:9">
      <c r="A56" s="1">
        <v>21</v>
      </c>
      <c r="B56" s="2">
        <v>2</v>
      </c>
      <c r="C56" s="14" t="s">
        <v>34</v>
      </c>
      <c r="D56" s="1">
        <v>1732</v>
      </c>
      <c r="E56" s="1">
        <v>160</v>
      </c>
      <c r="F56" s="1">
        <f t="shared" si="1"/>
        <v>1892</v>
      </c>
      <c r="G56" s="4"/>
      <c r="H56" s="4"/>
    </row>
    <row r="57" spans="1:9">
      <c r="A57" s="1">
        <v>22</v>
      </c>
      <c r="B57" s="2">
        <v>2</v>
      </c>
      <c r="C57" s="14" t="s">
        <v>69</v>
      </c>
      <c r="D57" s="1">
        <v>1769</v>
      </c>
      <c r="E57" s="1">
        <v>120</v>
      </c>
      <c r="F57" s="1">
        <f t="shared" si="1"/>
        <v>1889</v>
      </c>
      <c r="G57" s="4"/>
      <c r="H57" s="4"/>
    </row>
    <row r="58" spans="1:9">
      <c r="A58" s="1">
        <v>23</v>
      </c>
      <c r="B58" s="2">
        <v>2</v>
      </c>
      <c r="C58" s="14" t="s">
        <v>61</v>
      </c>
      <c r="D58" s="1">
        <v>1748</v>
      </c>
      <c r="E58" s="1">
        <v>140</v>
      </c>
      <c r="F58" s="1">
        <f t="shared" si="1"/>
        <v>1888</v>
      </c>
      <c r="G58" s="4"/>
      <c r="H58" s="4"/>
    </row>
    <row r="59" spans="1:9">
      <c r="A59" s="1">
        <v>24</v>
      </c>
      <c r="B59" s="2">
        <v>2</v>
      </c>
      <c r="C59" s="14" t="s">
        <v>76</v>
      </c>
      <c r="D59" s="1">
        <v>1659</v>
      </c>
      <c r="E59" s="1">
        <v>200</v>
      </c>
      <c r="F59" s="1">
        <f t="shared" si="1"/>
        <v>1859</v>
      </c>
      <c r="G59" s="4"/>
      <c r="H59" s="4"/>
    </row>
    <row r="60" spans="1:9">
      <c r="A60" s="1">
        <v>25</v>
      </c>
      <c r="B60" s="2">
        <v>2</v>
      </c>
      <c r="C60" s="27" t="s">
        <v>70</v>
      </c>
      <c r="D60" s="1">
        <v>1691</v>
      </c>
      <c r="E60" s="1">
        <v>160</v>
      </c>
      <c r="F60" s="1">
        <f t="shared" ref="F60:F70" si="2">D60+E60</f>
        <v>1851</v>
      </c>
      <c r="G60" s="4"/>
      <c r="H60" s="4"/>
    </row>
    <row r="61" spans="1:9">
      <c r="A61" s="1">
        <v>26</v>
      </c>
      <c r="B61" s="2">
        <v>2</v>
      </c>
      <c r="C61" s="26" t="s">
        <v>42</v>
      </c>
      <c r="D61" s="1">
        <v>1686</v>
      </c>
      <c r="E61" s="1">
        <v>160</v>
      </c>
      <c r="F61" s="1">
        <f t="shared" si="2"/>
        <v>1846</v>
      </c>
      <c r="G61" s="4"/>
      <c r="H61" s="4"/>
    </row>
    <row r="62" spans="1:9">
      <c r="A62" s="1">
        <v>27</v>
      </c>
      <c r="B62" s="2">
        <v>2</v>
      </c>
      <c r="C62" s="27" t="s">
        <v>71</v>
      </c>
      <c r="D62" s="1">
        <v>1702</v>
      </c>
      <c r="E62" s="1">
        <v>120</v>
      </c>
      <c r="F62" s="1">
        <f t="shared" si="2"/>
        <v>1822</v>
      </c>
      <c r="G62" s="4"/>
      <c r="H62" s="4"/>
    </row>
    <row r="63" spans="1:9">
      <c r="A63" s="1">
        <v>28</v>
      </c>
      <c r="B63" s="2">
        <v>2</v>
      </c>
      <c r="C63" s="27" t="s">
        <v>40</v>
      </c>
      <c r="D63" s="1">
        <v>1707</v>
      </c>
      <c r="E63" s="1">
        <v>80</v>
      </c>
      <c r="F63" s="1">
        <f t="shared" si="2"/>
        <v>1787</v>
      </c>
      <c r="G63" s="4"/>
      <c r="H63" s="4"/>
    </row>
    <row r="64" spans="1:9">
      <c r="A64" s="1">
        <v>29</v>
      </c>
      <c r="B64" s="2">
        <v>2</v>
      </c>
      <c r="C64" s="26" t="s">
        <v>31</v>
      </c>
      <c r="D64" s="1">
        <v>1675</v>
      </c>
      <c r="E64" s="1">
        <v>80</v>
      </c>
      <c r="F64" s="1">
        <f t="shared" si="2"/>
        <v>1755</v>
      </c>
      <c r="G64" s="4"/>
      <c r="H64" s="4"/>
    </row>
    <row r="65" spans="1:8">
      <c r="A65" s="1">
        <v>30</v>
      </c>
      <c r="B65" s="2">
        <v>2</v>
      </c>
      <c r="C65" s="27" t="s">
        <v>24</v>
      </c>
      <c r="D65" s="1">
        <v>1646</v>
      </c>
      <c r="E65" s="1">
        <v>100</v>
      </c>
      <c r="F65" s="1">
        <f t="shared" si="2"/>
        <v>1746</v>
      </c>
      <c r="G65" s="4"/>
      <c r="H65" s="4"/>
    </row>
    <row r="66" spans="1:8">
      <c r="A66" s="1">
        <v>31</v>
      </c>
      <c r="B66" s="2">
        <v>2</v>
      </c>
      <c r="C66" s="27" t="s">
        <v>72</v>
      </c>
      <c r="D66" s="1">
        <v>1685</v>
      </c>
      <c r="E66" s="1">
        <v>40</v>
      </c>
      <c r="F66" s="1">
        <f t="shared" si="2"/>
        <v>1725</v>
      </c>
      <c r="G66" s="4"/>
      <c r="H66" s="4"/>
    </row>
    <row r="67" spans="1:8">
      <c r="A67" s="1">
        <v>32</v>
      </c>
      <c r="B67" s="2">
        <v>2</v>
      </c>
      <c r="C67" s="27" t="s">
        <v>73</v>
      </c>
      <c r="D67" s="1">
        <v>1629</v>
      </c>
      <c r="E67" s="1">
        <v>80</v>
      </c>
      <c r="F67" s="1">
        <f t="shared" si="2"/>
        <v>1709</v>
      </c>
      <c r="G67" s="4"/>
      <c r="H67" s="4"/>
    </row>
    <row r="68" spans="1:8">
      <c r="A68" s="1">
        <v>33</v>
      </c>
      <c r="B68" s="2">
        <v>2</v>
      </c>
      <c r="C68" s="27" t="s">
        <v>74</v>
      </c>
      <c r="D68" s="1">
        <v>1619</v>
      </c>
      <c r="E68" s="1">
        <v>40</v>
      </c>
      <c r="F68" s="1">
        <f t="shared" si="2"/>
        <v>1659</v>
      </c>
      <c r="G68" s="4"/>
      <c r="H68" s="4"/>
    </row>
    <row r="69" spans="1:8">
      <c r="A69" s="1">
        <v>34</v>
      </c>
      <c r="B69" s="2">
        <v>2</v>
      </c>
      <c r="C69" s="27" t="s">
        <v>75</v>
      </c>
      <c r="D69" s="1">
        <v>1546</v>
      </c>
      <c r="E69" s="1">
        <v>80</v>
      </c>
      <c r="F69" s="1">
        <f t="shared" si="2"/>
        <v>1626</v>
      </c>
      <c r="G69" s="4"/>
      <c r="H69" s="4"/>
    </row>
    <row r="70" spans="1:8">
      <c r="A70" s="1">
        <v>35</v>
      </c>
      <c r="B70" s="2">
        <v>2</v>
      </c>
      <c r="C70" s="27" t="s">
        <v>41</v>
      </c>
      <c r="D70" s="1">
        <v>1533</v>
      </c>
      <c r="E70" s="1">
        <v>80</v>
      </c>
      <c r="F70" s="1">
        <f t="shared" si="2"/>
        <v>1613</v>
      </c>
      <c r="G70" s="4"/>
      <c r="H70" s="4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H51" sqref="H51"/>
    </sheetView>
  </sheetViews>
  <sheetFormatPr defaultRowHeight="13.2"/>
  <cols>
    <col min="1" max="1" width="3" customWidth="1"/>
    <col min="2" max="2" width="21.5546875" customWidth="1"/>
    <col min="3" max="3" width="7.109375" style="7" customWidth="1"/>
    <col min="4" max="4" width="7.6640625" style="7" customWidth="1"/>
    <col min="5" max="10" width="7.109375" style="7" customWidth="1"/>
    <col min="11" max="12" width="7.88671875" style="7" customWidth="1"/>
    <col min="13" max="13" width="7.33203125" customWidth="1"/>
    <col min="14" max="14" width="4.5546875" customWidth="1"/>
    <col min="15" max="15" width="9.109375" style="5" customWidth="1"/>
    <col min="16" max="16" width="11.44140625" customWidth="1"/>
    <col min="17" max="17" width="5.88671875" customWidth="1"/>
    <col min="18" max="18" width="6.33203125" customWidth="1"/>
    <col min="19" max="20" width="5.6640625" customWidth="1"/>
    <col min="21" max="21" width="6.33203125" customWidth="1"/>
    <col min="22" max="22" width="5.88671875" customWidth="1"/>
    <col min="23" max="23" width="6.33203125" customWidth="1"/>
    <col min="24" max="24" width="5.88671875" customWidth="1"/>
  </cols>
  <sheetData>
    <row r="1" spans="1:26">
      <c r="F1" s="11" t="s">
        <v>45</v>
      </c>
      <c r="G1"/>
      <c r="H1"/>
    </row>
    <row r="2" spans="1:26">
      <c r="F2" t="s">
        <v>0</v>
      </c>
      <c r="G2"/>
      <c r="H2"/>
    </row>
    <row r="3" spans="1:26">
      <c r="F3" s="11" t="s">
        <v>46</v>
      </c>
      <c r="G3"/>
      <c r="H3"/>
    </row>
    <row r="4" spans="1:26">
      <c r="F4" s="11"/>
      <c r="G4"/>
      <c r="H4"/>
    </row>
    <row r="5" spans="1:26">
      <c r="F5" s="11"/>
      <c r="G5"/>
      <c r="H5"/>
    </row>
    <row r="6" spans="1:26">
      <c r="F6" s="11" t="s">
        <v>43</v>
      </c>
      <c r="G6"/>
      <c r="H6"/>
    </row>
    <row r="7" spans="1:26">
      <c r="B7" s="11" t="s">
        <v>47</v>
      </c>
      <c r="O7" s="5" t="s">
        <v>8</v>
      </c>
      <c r="Q7" t="s">
        <v>18</v>
      </c>
    </row>
    <row r="8" spans="1:26">
      <c r="A8" s="1"/>
      <c r="B8" s="9" t="s">
        <v>1</v>
      </c>
      <c r="C8" s="2">
        <v>1</v>
      </c>
      <c r="D8" s="2">
        <v>2</v>
      </c>
      <c r="E8" s="22">
        <v>3</v>
      </c>
      <c r="F8" s="22">
        <v>4</v>
      </c>
      <c r="G8" s="22">
        <v>5</v>
      </c>
      <c r="H8" s="22">
        <v>6</v>
      </c>
      <c r="I8" s="22">
        <v>7</v>
      </c>
      <c r="J8" s="22">
        <v>8</v>
      </c>
      <c r="K8" s="10" t="s">
        <v>2</v>
      </c>
      <c r="L8" s="2" t="s">
        <v>3</v>
      </c>
      <c r="M8" s="2" t="s">
        <v>4</v>
      </c>
      <c r="Q8" s="7">
        <v>1</v>
      </c>
      <c r="R8" s="7">
        <v>2</v>
      </c>
      <c r="S8" s="7">
        <v>3</v>
      </c>
      <c r="T8" s="7">
        <v>4</v>
      </c>
      <c r="U8" s="7">
        <v>5</v>
      </c>
      <c r="V8" s="7">
        <v>6</v>
      </c>
      <c r="W8" s="7">
        <v>7</v>
      </c>
      <c r="X8" s="7">
        <v>8</v>
      </c>
      <c r="Y8" t="s">
        <v>4</v>
      </c>
    </row>
    <row r="9" spans="1:26">
      <c r="A9" s="1">
        <v>1</v>
      </c>
      <c r="B9" s="35" t="s">
        <v>19</v>
      </c>
      <c r="C9" s="39">
        <v>235</v>
      </c>
      <c r="D9" s="51">
        <v>279</v>
      </c>
      <c r="E9" s="39">
        <v>238</v>
      </c>
      <c r="F9" s="51">
        <v>278</v>
      </c>
      <c r="G9" s="51">
        <v>268</v>
      </c>
      <c r="H9" s="39">
        <v>244</v>
      </c>
      <c r="I9" s="51">
        <v>279</v>
      </c>
      <c r="J9" s="39">
        <v>235</v>
      </c>
      <c r="K9" s="12">
        <f t="shared" ref="K9:K43" si="0">SUM(C9:J9)</f>
        <v>2056</v>
      </c>
      <c r="L9" s="12">
        <v>260</v>
      </c>
      <c r="M9" s="3">
        <f t="shared" ref="M9:M33" si="1">K9+L9</f>
        <v>2316</v>
      </c>
      <c r="N9" s="33" t="s">
        <v>9</v>
      </c>
      <c r="O9" s="18">
        <f t="shared" ref="O9:O43" si="2">K9/8</f>
        <v>257</v>
      </c>
      <c r="P9" s="16" t="s">
        <v>10</v>
      </c>
      <c r="Q9" s="15">
        <v>224</v>
      </c>
      <c r="R9" s="15">
        <v>184</v>
      </c>
      <c r="S9" s="15">
        <v>206</v>
      </c>
      <c r="T9" s="15">
        <v>278</v>
      </c>
      <c r="U9" s="15">
        <v>229</v>
      </c>
      <c r="V9" s="15">
        <v>213</v>
      </c>
      <c r="W9" s="15">
        <v>200</v>
      </c>
      <c r="X9" s="15">
        <v>248</v>
      </c>
      <c r="Y9" s="15">
        <f>SUM(Q9:X9)</f>
        <v>1782</v>
      </c>
      <c r="Z9" s="18">
        <f>Y9/8</f>
        <v>222.75</v>
      </c>
    </row>
    <row r="10" spans="1:26">
      <c r="A10" s="1">
        <v>2</v>
      </c>
      <c r="B10" s="14" t="s">
        <v>30</v>
      </c>
      <c r="C10" s="51">
        <v>289</v>
      </c>
      <c r="D10" s="39">
        <v>216</v>
      </c>
      <c r="E10" s="51">
        <v>257</v>
      </c>
      <c r="F10" s="39">
        <v>236</v>
      </c>
      <c r="G10" s="51">
        <v>267</v>
      </c>
      <c r="H10" s="51">
        <v>254</v>
      </c>
      <c r="I10" s="39">
        <v>226</v>
      </c>
      <c r="J10" s="39">
        <v>248</v>
      </c>
      <c r="K10" s="12">
        <f t="shared" si="0"/>
        <v>1993</v>
      </c>
      <c r="L10" s="12">
        <v>280</v>
      </c>
      <c r="M10" s="3">
        <f t="shared" si="1"/>
        <v>2273</v>
      </c>
      <c r="O10" s="18">
        <f t="shared" si="2"/>
        <v>249.125</v>
      </c>
      <c r="Q10" s="15">
        <v>205</v>
      </c>
      <c r="R10" s="15">
        <v>212</v>
      </c>
      <c r="S10" s="15">
        <v>236</v>
      </c>
      <c r="T10" s="15">
        <v>257</v>
      </c>
      <c r="U10" s="15">
        <v>168</v>
      </c>
      <c r="V10" s="15">
        <v>194</v>
      </c>
      <c r="W10" s="15">
        <v>215</v>
      </c>
      <c r="X10" s="15">
        <v>235</v>
      </c>
      <c r="Y10" s="15">
        <f t="shared" ref="Y10:Y44" si="3">SUM(Q10:X10)</f>
        <v>1722</v>
      </c>
      <c r="Z10" s="18">
        <f t="shared" ref="Z10:Z44" si="4">Y10/8</f>
        <v>215.25</v>
      </c>
    </row>
    <row r="11" spans="1:26">
      <c r="A11" s="1">
        <v>3</v>
      </c>
      <c r="B11" s="27" t="s">
        <v>51</v>
      </c>
      <c r="C11" s="12">
        <v>237</v>
      </c>
      <c r="D11" s="48">
        <v>300</v>
      </c>
      <c r="E11" s="12">
        <v>184</v>
      </c>
      <c r="F11" s="51">
        <v>251</v>
      </c>
      <c r="G11" s="12">
        <v>203</v>
      </c>
      <c r="H11" s="12">
        <v>249</v>
      </c>
      <c r="I11" s="51">
        <v>279</v>
      </c>
      <c r="J11" s="51">
        <v>277</v>
      </c>
      <c r="K11" s="12">
        <f t="shared" si="0"/>
        <v>1980</v>
      </c>
      <c r="L11" s="12">
        <v>240</v>
      </c>
      <c r="M11" s="3">
        <f t="shared" si="1"/>
        <v>2220</v>
      </c>
      <c r="O11" s="18">
        <f t="shared" si="2"/>
        <v>247.5</v>
      </c>
      <c r="Q11" s="15">
        <v>198</v>
      </c>
      <c r="R11" s="15">
        <v>248</v>
      </c>
      <c r="S11" s="15">
        <v>195</v>
      </c>
      <c r="T11" s="15">
        <v>206</v>
      </c>
      <c r="U11" s="15">
        <v>212</v>
      </c>
      <c r="V11" s="15">
        <v>202</v>
      </c>
      <c r="W11" s="15">
        <v>234</v>
      </c>
      <c r="X11" s="15">
        <v>156</v>
      </c>
      <c r="Y11" s="15">
        <f t="shared" si="3"/>
        <v>1651</v>
      </c>
      <c r="Z11" s="53">
        <f t="shared" si="4"/>
        <v>206.375</v>
      </c>
    </row>
    <row r="12" spans="1:26">
      <c r="A12" s="1">
        <v>4</v>
      </c>
      <c r="B12" s="27" t="s">
        <v>36</v>
      </c>
      <c r="C12" s="51">
        <v>258</v>
      </c>
      <c r="D12" s="12">
        <v>203</v>
      </c>
      <c r="E12" s="51">
        <v>279</v>
      </c>
      <c r="F12" s="51">
        <v>278</v>
      </c>
      <c r="G12" s="12">
        <v>222</v>
      </c>
      <c r="H12" s="12">
        <v>164</v>
      </c>
      <c r="I12" s="12">
        <v>248</v>
      </c>
      <c r="J12" s="51">
        <v>289</v>
      </c>
      <c r="K12" s="12">
        <f t="shared" si="0"/>
        <v>1941</v>
      </c>
      <c r="L12" s="12">
        <v>220</v>
      </c>
      <c r="M12" s="3">
        <f t="shared" si="1"/>
        <v>2161</v>
      </c>
      <c r="N12" s="16"/>
      <c r="O12" s="18">
        <f t="shared" si="2"/>
        <v>242.625</v>
      </c>
      <c r="P12" s="15"/>
      <c r="Q12" s="15">
        <v>204</v>
      </c>
      <c r="R12" s="15">
        <v>249</v>
      </c>
      <c r="S12" s="15">
        <v>223</v>
      </c>
      <c r="T12" s="15">
        <v>278</v>
      </c>
      <c r="U12" s="15">
        <v>217</v>
      </c>
      <c r="V12" s="15">
        <v>214</v>
      </c>
      <c r="W12" s="15">
        <v>223</v>
      </c>
      <c r="X12" s="15">
        <v>191</v>
      </c>
      <c r="Y12" s="15">
        <f t="shared" si="3"/>
        <v>1799</v>
      </c>
      <c r="Z12" s="18">
        <f t="shared" si="4"/>
        <v>224.875</v>
      </c>
    </row>
    <row r="13" spans="1:26">
      <c r="A13" s="1">
        <v>5</v>
      </c>
      <c r="B13" s="26" t="s">
        <v>52</v>
      </c>
      <c r="C13" s="39">
        <v>224</v>
      </c>
      <c r="D13" s="39">
        <v>213</v>
      </c>
      <c r="E13" s="51">
        <v>279</v>
      </c>
      <c r="F13" s="39">
        <v>208</v>
      </c>
      <c r="G13" s="39">
        <v>248</v>
      </c>
      <c r="H13" s="51">
        <v>277</v>
      </c>
      <c r="I13" s="39">
        <v>235</v>
      </c>
      <c r="J13" s="39">
        <v>236</v>
      </c>
      <c r="K13" s="12">
        <f t="shared" si="0"/>
        <v>1920</v>
      </c>
      <c r="L13" s="12">
        <v>240</v>
      </c>
      <c r="M13" s="3">
        <f t="shared" si="1"/>
        <v>2160</v>
      </c>
      <c r="N13" s="15"/>
      <c r="O13" s="18">
        <f t="shared" si="2"/>
        <v>240</v>
      </c>
      <c r="P13" s="15"/>
      <c r="Q13" s="15">
        <v>235</v>
      </c>
      <c r="R13" s="15">
        <v>200</v>
      </c>
      <c r="S13" s="15">
        <v>238</v>
      </c>
      <c r="T13" s="15">
        <v>248</v>
      </c>
      <c r="U13" s="15">
        <v>145</v>
      </c>
      <c r="V13" s="15">
        <v>245</v>
      </c>
      <c r="W13" s="15">
        <v>206</v>
      </c>
      <c r="X13" s="15">
        <v>211</v>
      </c>
      <c r="Y13" s="15">
        <f t="shared" si="3"/>
        <v>1728</v>
      </c>
      <c r="Z13" s="18">
        <f t="shared" si="4"/>
        <v>216</v>
      </c>
    </row>
    <row r="14" spans="1:26">
      <c r="A14" s="1">
        <v>6</v>
      </c>
      <c r="B14" s="14" t="s">
        <v>25</v>
      </c>
      <c r="C14" s="12">
        <v>193</v>
      </c>
      <c r="D14" s="12">
        <v>226</v>
      </c>
      <c r="E14" s="48">
        <v>299</v>
      </c>
      <c r="F14" s="12">
        <v>208</v>
      </c>
      <c r="G14" s="51">
        <v>257</v>
      </c>
      <c r="H14" s="51">
        <v>265</v>
      </c>
      <c r="I14" s="12">
        <v>200</v>
      </c>
      <c r="J14" s="12">
        <v>234</v>
      </c>
      <c r="K14" s="12">
        <f t="shared" si="0"/>
        <v>1882</v>
      </c>
      <c r="L14" s="12">
        <v>240</v>
      </c>
      <c r="M14" s="3">
        <f t="shared" si="1"/>
        <v>2122</v>
      </c>
      <c r="N14" s="16"/>
      <c r="O14" s="18">
        <f t="shared" si="2"/>
        <v>235.25</v>
      </c>
      <c r="P14" s="15"/>
      <c r="Q14" s="15">
        <v>213</v>
      </c>
      <c r="R14" s="15">
        <v>170</v>
      </c>
      <c r="S14" s="15">
        <v>208</v>
      </c>
      <c r="T14" s="15">
        <v>207</v>
      </c>
      <c r="U14" s="15">
        <v>202</v>
      </c>
      <c r="V14" s="15">
        <v>216</v>
      </c>
      <c r="W14" s="15">
        <v>279</v>
      </c>
      <c r="X14" s="15">
        <v>216</v>
      </c>
      <c r="Y14" s="15">
        <f t="shared" si="3"/>
        <v>1711</v>
      </c>
      <c r="Z14" s="18">
        <f t="shared" si="4"/>
        <v>213.875</v>
      </c>
    </row>
    <row r="15" spans="1:26">
      <c r="A15" s="1">
        <v>7</v>
      </c>
      <c r="B15" s="26" t="s">
        <v>64</v>
      </c>
      <c r="C15" s="39">
        <v>235</v>
      </c>
      <c r="D15" s="39">
        <v>203</v>
      </c>
      <c r="E15" s="51">
        <v>259</v>
      </c>
      <c r="F15" s="39">
        <v>236</v>
      </c>
      <c r="G15" s="39">
        <v>226</v>
      </c>
      <c r="H15" s="39">
        <v>215</v>
      </c>
      <c r="I15" s="51">
        <v>279</v>
      </c>
      <c r="J15" s="39">
        <v>211</v>
      </c>
      <c r="K15" s="12">
        <f t="shared" si="0"/>
        <v>1864</v>
      </c>
      <c r="L15" s="12">
        <v>240</v>
      </c>
      <c r="M15" s="3">
        <f t="shared" si="1"/>
        <v>2104</v>
      </c>
      <c r="N15" s="15"/>
      <c r="O15" s="18">
        <f t="shared" si="2"/>
        <v>233</v>
      </c>
      <c r="P15" s="15"/>
      <c r="Q15" s="15">
        <v>226</v>
      </c>
      <c r="R15" s="15">
        <v>176</v>
      </c>
      <c r="S15" s="15">
        <v>188</v>
      </c>
      <c r="T15" s="15">
        <v>212</v>
      </c>
      <c r="U15" s="15">
        <v>269</v>
      </c>
      <c r="V15" s="15">
        <v>213</v>
      </c>
      <c r="W15" s="15">
        <v>217</v>
      </c>
      <c r="X15" s="15">
        <v>236</v>
      </c>
      <c r="Y15" s="15">
        <f t="shared" si="3"/>
        <v>1737</v>
      </c>
      <c r="Z15" s="18">
        <f t="shared" si="4"/>
        <v>217.125</v>
      </c>
    </row>
    <row r="16" spans="1:26">
      <c r="A16" s="1">
        <v>8</v>
      </c>
      <c r="B16" s="14" t="s">
        <v>22</v>
      </c>
      <c r="C16" s="12">
        <v>237</v>
      </c>
      <c r="D16" s="51">
        <v>279</v>
      </c>
      <c r="E16" s="12">
        <v>208</v>
      </c>
      <c r="F16" s="51">
        <v>257</v>
      </c>
      <c r="G16" s="51">
        <v>269</v>
      </c>
      <c r="H16" s="12">
        <v>221</v>
      </c>
      <c r="I16" s="12">
        <v>212</v>
      </c>
      <c r="J16" s="12">
        <v>156</v>
      </c>
      <c r="K16" s="12">
        <f t="shared" si="0"/>
        <v>1839</v>
      </c>
      <c r="L16" s="12">
        <v>240</v>
      </c>
      <c r="M16" s="3">
        <f t="shared" si="1"/>
        <v>2079</v>
      </c>
      <c r="N16" s="15"/>
      <c r="O16" s="18">
        <f t="shared" si="2"/>
        <v>229.875</v>
      </c>
      <c r="P16" s="16"/>
      <c r="Q16" s="15">
        <v>211</v>
      </c>
      <c r="R16" s="15">
        <v>169</v>
      </c>
      <c r="S16" s="15">
        <v>170</v>
      </c>
      <c r="T16" s="15">
        <v>236</v>
      </c>
      <c r="U16" s="15">
        <v>226</v>
      </c>
      <c r="V16" s="15">
        <v>207</v>
      </c>
      <c r="W16" s="15">
        <v>228</v>
      </c>
      <c r="X16" s="15">
        <v>277</v>
      </c>
      <c r="Y16" s="15">
        <f t="shared" si="3"/>
        <v>1724</v>
      </c>
      <c r="Z16" s="18">
        <f t="shared" si="4"/>
        <v>215.5</v>
      </c>
    </row>
    <row r="17" spans="1:26">
      <c r="A17" s="1">
        <v>9</v>
      </c>
      <c r="B17" s="26" t="s">
        <v>53</v>
      </c>
      <c r="C17" s="39">
        <v>227</v>
      </c>
      <c r="D17" s="39">
        <v>217</v>
      </c>
      <c r="E17" s="51">
        <v>267</v>
      </c>
      <c r="F17" s="39">
        <v>206</v>
      </c>
      <c r="G17" s="39">
        <v>235</v>
      </c>
      <c r="H17" s="39">
        <v>234</v>
      </c>
      <c r="I17" s="51">
        <v>277</v>
      </c>
      <c r="J17" s="39">
        <v>217</v>
      </c>
      <c r="K17" s="12">
        <f t="shared" si="0"/>
        <v>1880</v>
      </c>
      <c r="L17" s="12">
        <v>180</v>
      </c>
      <c r="M17" s="3">
        <f t="shared" si="1"/>
        <v>2060</v>
      </c>
      <c r="N17" s="16"/>
      <c r="O17" s="18">
        <f t="shared" si="2"/>
        <v>235</v>
      </c>
      <c r="P17" s="15"/>
      <c r="Q17" s="15">
        <v>255</v>
      </c>
      <c r="R17" s="15">
        <v>209</v>
      </c>
      <c r="S17" s="15">
        <v>205</v>
      </c>
      <c r="T17" s="15">
        <v>206</v>
      </c>
      <c r="U17" s="15">
        <v>247</v>
      </c>
      <c r="V17" s="15">
        <v>180</v>
      </c>
      <c r="W17" s="15">
        <v>212</v>
      </c>
      <c r="X17" s="15">
        <v>234</v>
      </c>
      <c r="Y17" s="15">
        <f t="shared" si="3"/>
        <v>1748</v>
      </c>
      <c r="Z17" s="18">
        <f t="shared" si="4"/>
        <v>218.5</v>
      </c>
    </row>
    <row r="18" spans="1:26">
      <c r="A18" s="1">
        <v>10</v>
      </c>
      <c r="B18" s="27" t="s">
        <v>60</v>
      </c>
      <c r="C18" s="12">
        <v>200</v>
      </c>
      <c r="D18" s="12">
        <v>226</v>
      </c>
      <c r="E18" s="12">
        <v>228</v>
      </c>
      <c r="F18" s="12">
        <v>247</v>
      </c>
      <c r="G18" s="12">
        <v>223</v>
      </c>
      <c r="H18" s="51">
        <v>267</v>
      </c>
      <c r="I18" s="12">
        <v>228</v>
      </c>
      <c r="J18" s="12">
        <v>191</v>
      </c>
      <c r="K18" s="12">
        <f t="shared" si="0"/>
        <v>1810</v>
      </c>
      <c r="L18" s="12">
        <v>200</v>
      </c>
      <c r="M18" s="3">
        <f t="shared" si="1"/>
        <v>2010</v>
      </c>
      <c r="N18" s="15"/>
      <c r="O18" s="18">
        <f t="shared" si="2"/>
        <v>226.25</v>
      </c>
      <c r="P18" s="15"/>
      <c r="Q18" s="15">
        <v>236</v>
      </c>
      <c r="R18" s="15">
        <v>247</v>
      </c>
      <c r="S18" s="15">
        <v>196</v>
      </c>
      <c r="T18" s="15">
        <v>223</v>
      </c>
      <c r="U18" s="15">
        <v>141</v>
      </c>
      <c r="V18" s="15">
        <v>221</v>
      </c>
      <c r="W18" s="15">
        <v>212</v>
      </c>
      <c r="X18" s="15">
        <v>289</v>
      </c>
      <c r="Y18" s="15">
        <f t="shared" si="3"/>
        <v>1765</v>
      </c>
      <c r="Z18" s="18">
        <f t="shared" si="4"/>
        <v>220.625</v>
      </c>
    </row>
    <row r="19" spans="1:26">
      <c r="A19" s="1">
        <v>11</v>
      </c>
      <c r="B19" s="14" t="s">
        <v>54</v>
      </c>
      <c r="C19" s="51">
        <v>260</v>
      </c>
      <c r="D19" s="12">
        <v>194</v>
      </c>
      <c r="E19" s="12">
        <v>215</v>
      </c>
      <c r="F19" s="12">
        <v>204</v>
      </c>
      <c r="G19" s="12">
        <v>234</v>
      </c>
      <c r="H19" s="12">
        <v>202</v>
      </c>
      <c r="I19" s="12">
        <v>226</v>
      </c>
      <c r="J19" s="12">
        <v>225</v>
      </c>
      <c r="K19" s="12">
        <f t="shared" si="0"/>
        <v>1760</v>
      </c>
      <c r="L19" s="12">
        <v>240</v>
      </c>
      <c r="M19" s="3">
        <f t="shared" si="1"/>
        <v>2000</v>
      </c>
      <c r="N19" s="16"/>
      <c r="O19" s="18">
        <f t="shared" si="2"/>
        <v>220</v>
      </c>
      <c r="P19" s="16"/>
      <c r="Q19" s="15">
        <v>205</v>
      </c>
      <c r="R19" s="15">
        <v>268</v>
      </c>
      <c r="S19" s="15">
        <v>201</v>
      </c>
      <c r="T19" s="15">
        <v>203</v>
      </c>
      <c r="U19" s="15">
        <v>199</v>
      </c>
      <c r="V19" s="15">
        <v>223</v>
      </c>
      <c r="W19" s="15">
        <v>195</v>
      </c>
      <c r="X19" s="15">
        <v>199</v>
      </c>
      <c r="Y19" s="15">
        <f t="shared" si="3"/>
        <v>1693</v>
      </c>
      <c r="Z19" s="18">
        <f t="shared" si="4"/>
        <v>211.625</v>
      </c>
    </row>
    <row r="20" spans="1:26">
      <c r="A20" s="1">
        <v>12</v>
      </c>
      <c r="B20" s="14" t="s">
        <v>55</v>
      </c>
      <c r="C20" s="12">
        <v>226</v>
      </c>
      <c r="D20" s="12">
        <v>184</v>
      </c>
      <c r="E20" s="12">
        <v>196</v>
      </c>
      <c r="F20" s="12">
        <v>204</v>
      </c>
      <c r="G20" s="12">
        <v>235</v>
      </c>
      <c r="H20" s="12">
        <v>224</v>
      </c>
      <c r="I20" s="12">
        <v>223</v>
      </c>
      <c r="J20" s="51">
        <v>289</v>
      </c>
      <c r="K20" s="12">
        <f t="shared" si="0"/>
        <v>1781</v>
      </c>
      <c r="L20" s="12">
        <v>200</v>
      </c>
      <c r="M20" s="3">
        <f t="shared" si="1"/>
        <v>1981</v>
      </c>
      <c r="N20" s="15"/>
      <c r="O20" s="18">
        <f t="shared" si="2"/>
        <v>222.625</v>
      </c>
      <c r="P20" s="15"/>
      <c r="Q20" s="15">
        <v>202</v>
      </c>
      <c r="R20" s="15">
        <v>279</v>
      </c>
      <c r="S20" s="15">
        <v>217</v>
      </c>
      <c r="T20" s="15">
        <v>157</v>
      </c>
      <c r="U20" s="15">
        <v>191</v>
      </c>
      <c r="V20" s="15">
        <v>240</v>
      </c>
      <c r="W20" s="15">
        <v>200</v>
      </c>
      <c r="X20" s="15">
        <v>224</v>
      </c>
      <c r="Y20" s="15">
        <f>SUM(Q20:X20)</f>
        <v>1710</v>
      </c>
      <c r="Z20" s="18">
        <f t="shared" si="4"/>
        <v>213.75</v>
      </c>
    </row>
    <row r="21" spans="1:26">
      <c r="A21" s="1">
        <v>13</v>
      </c>
      <c r="B21" s="14" t="s">
        <v>29</v>
      </c>
      <c r="C21" s="12">
        <v>204</v>
      </c>
      <c r="D21" s="51">
        <v>255</v>
      </c>
      <c r="E21" s="51">
        <v>254</v>
      </c>
      <c r="F21" s="12">
        <v>191</v>
      </c>
      <c r="G21" s="12">
        <v>229</v>
      </c>
      <c r="H21" s="12">
        <v>238</v>
      </c>
      <c r="I21" s="12">
        <v>223</v>
      </c>
      <c r="J21" s="12">
        <v>225</v>
      </c>
      <c r="K21" s="12">
        <f t="shared" si="0"/>
        <v>1819</v>
      </c>
      <c r="L21" s="12">
        <v>160</v>
      </c>
      <c r="M21" s="3">
        <f t="shared" si="1"/>
        <v>1979</v>
      </c>
      <c r="N21" s="15"/>
      <c r="O21" s="18">
        <f t="shared" si="2"/>
        <v>227.375</v>
      </c>
      <c r="P21" s="15"/>
      <c r="Q21" s="15">
        <v>219</v>
      </c>
      <c r="R21" s="15">
        <v>207</v>
      </c>
      <c r="S21" s="15">
        <v>204</v>
      </c>
      <c r="T21" s="15">
        <v>263</v>
      </c>
      <c r="U21" s="15">
        <v>268</v>
      </c>
      <c r="V21" s="15">
        <v>174</v>
      </c>
      <c r="W21" s="15">
        <v>237</v>
      </c>
      <c r="X21" s="15">
        <v>202</v>
      </c>
      <c r="Y21" s="15">
        <f>SUM(Q21:X21)</f>
        <v>1774</v>
      </c>
      <c r="Z21" s="18">
        <f t="shared" si="4"/>
        <v>221.75</v>
      </c>
    </row>
    <row r="22" spans="1:26">
      <c r="A22" s="1">
        <v>14</v>
      </c>
      <c r="B22" s="26" t="s">
        <v>77</v>
      </c>
      <c r="C22" s="12">
        <v>226</v>
      </c>
      <c r="D22" s="12">
        <v>199</v>
      </c>
      <c r="E22" s="12">
        <v>196</v>
      </c>
      <c r="F22" s="12">
        <v>234</v>
      </c>
      <c r="G22" s="12">
        <v>247</v>
      </c>
      <c r="H22" s="12">
        <v>247</v>
      </c>
      <c r="I22" s="12">
        <v>236</v>
      </c>
      <c r="J22" s="12">
        <v>199</v>
      </c>
      <c r="K22" s="12">
        <f t="shared" si="0"/>
        <v>1784</v>
      </c>
      <c r="L22" s="12">
        <v>180</v>
      </c>
      <c r="M22" s="3">
        <f t="shared" si="1"/>
        <v>1964</v>
      </c>
      <c r="N22" s="15"/>
      <c r="O22" s="18">
        <f t="shared" si="2"/>
        <v>223</v>
      </c>
      <c r="P22" s="15"/>
      <c r="Q22" s="15">
        <v>235</v>
      </c>
      <c r="R22" s="15">
        <v>199</v>
      </c>
      <c r="S22" s="15">
        <v>228</v>
      </c>
      <c r="T22" s="15">
        <v>195</v>
      </c>
      <c r="U22" s="15">
        <v>235</v>
      </c>
      <c r="V22" s="15">
        <v>192</v>
      </c>
      <c r="W22" s="15">
        <v>194</v>
      </c>
      <c r="X22" s="15">
        <v>225</v>
      </c>
      <c r="Y22" s="15">
        <f t="shared" si="3"/>
        <v>1703</v>
      </c>
      <c r="Z22" s="18">
        <f t="shared" si="4"/>
        <v>212.875</v>
      </c>
    </row>
    <row r="23" spans="1:26">
      <c r="A23" s="1">
        <v>15</v>
      </c>
      <c r="B23" s="14" t="s">
        <v>39</v>
      </c>
      <c r="C23" s="12">
        <v>208</v>
      </c>
      <c r="D23" s="12">
        <v>169</v>
      </c>
      <c r="E23" s="12">
        <v>248</v>
      </c>
      <c r="F23" s="12">
        <v>232</v>
      </c>
      <c r="G23" s="12">
        <v>226</v>
      </c>
      <c r="H23" s="12">
        <v>244</v>
      </c>
      <c r="I23" s="12">
        <v>194</v>
      </c>
      <c r="J23" s="51">
        <v>279</v>
      </c>
      <c r="K23" s="12">
        <f t="shared" si="0"/>
        <v>1800</v>
      </c>
      <c r="L23" s="12">
        <v>160</v>
      </c>
      <c r="M23" s="3">
        <f t="shared" si="1"/>
        <v>1960</v>
      </c>
      <c r="N23" s="15"/>
      <c r="O23" s="18">
        <f t="shared" si="2"/>
        <v>225</v>
      </c>
      <c r="P23" s="15"/>
      <c r="Q23" s="15">
        <v>268</v>
      </c>
      <c r="R23" s="15">
        <v>279</v>
      </c>
      <c r="S23" s="15">
        <v>237</v>
      </c>
      <c r="T23" s="15">
        <v>191</v>
      </c>
      <c r="U23" s="15">
        <v>224</v>
      </c>
      <c r="V23" s="15">
        <v>245</v>
      </c>
      <c r="W23" s="15">
        <v>236</v>
      </c>
      <c r="X23" s="15">
        <v>245</v>
      </c>
      <c r="Y23" s="15">
        <f t="shared" si="3"/>
        <v>1925</v>
      </c>
      <c r="Z23" s="18">
        <f t="shared" si="4"/>
        <v>240.625</v>
      </c>
    </row>
    <row r="24" spans="1:26">
      <c r="A24" s="1">
        <v>16</v>
      </c>
      <c r="B24" s="27" t="s">
        <v>56</v>
      </c>
      <c r="C24" s="12">
        <v>198</v>
      </c>
      <c r="D24" s="51">
        <v>268</v>
      </c>
      <c r="E24" s="12">
        <v>238</v>
      </c>
      <c r="F24" s="12">
        <v>157</v>
      </c>
      <c r="G24" s="12">
        <v>218</v>
      </c>
      <c r="H24" s="12">
        <v>214</v>
      </c>
      <c r="I24" s="12">
        <v>237</v>
      </c>
      <c r="J24" s="12">
        <v>222</v>
      </c>
      <c r="K24" s="12">
        <f t="shared" si="0"/>
        <v>1752</v>
      </c>
      <c r="L24" s="12">
        <v>200</v>
      </c>
      <c r="M24" s="3">
        <f t="shared" si="1"/>
        <v>1952</v>
      </c>
      <c r="N24" s="15"/>
      <c r="O24" s="18">
        <f t="shared" si="2"/>
        <v>219</v>
      </c>
      <c r="P24" s="15"/>
      <c r="Q24" s="15">
        <v>237</v>
      </c>
      <c r="R24" s="15">
        <v>194</v>
      </c>
      <c r="S24" s="15">
        <v>279</v>
      </c>
      <c r="T24" s="15">
        <v>204</v>
      </c>
      <c r="U24" s="15">
        <v>206</v>
      </c>
      <c r="V24" s="15">
        <v>164</v>
      </c>
      <c r="W24" s="15">
        <v>223</v>
      </c>
      <c r="X24" s="15">
        <v>204</v>
      </c>
      <c r="Y24" s="15">
        <f t="shared" si="3"/>
        <v>1711</v>
      </c>
      <c r="Z24" s="18">
        <f t="shared" si="4"/>
        <v>213.875</v>
      </c>
    </row>
    <row r="25" spans="1:26">
      <c r="A25" s="1">
        <v>17</v>
      </c>
      <c r="B25" s="27" t="s">
        <v>57</v>
      </c>
      <c r="C25" s="51">
        <v>268</v>
      </c>
      <c r="D25" s="12">
        <v>192</v>
      </c>
      <c r="E25" s="12">
        <v>236</v>
      </c>
      <c r="F25" s="12">
        <v>212</v>
      </c>
      <c r="G25" s="12">
        <v>249</v>
      </c>
      <c r="H25" s="12">
        <v>221</v>
      </c>
      <c r="I25" s="12">
        <v>206</v>
      </c>
      <c r="J25" s="12">
        <v>221</v>
      </c>
      <c r="K25" s="12">
        <f t="shared" si="0"/>
        <v>1805</v>
      </c>
      <c r="L25" s="12">
        <v>120</v>
      </c>
      <c r="M25" s="3">
        <f t="shared" si="1"/>
        <v>1925</v>
      </c>
      <c r="N25" s="15"/>
      <c r="O25" s="18">
        <f t="shared" si="2"/>
        <v>225.625</v>
      </c>
      <c r="P25" s="15"/>
      <c r="Q25" s="15">
        <v>208</v>
      </c>
      <c r="R25" s="15">
        <v>248</v>
      </c>
      <c r="S25" s="15">
        <v>257</v>
      </c>
      <c r="T25" s="15">
        <v>236</v>
      </c>
      <c r="U25" s="15">
        <v>278</v>
      </c>
      <c r="V25" s="15">
        <v>267</v>
      </c>
      <c r="W25" s="15">
        <v>192</v>
      </c>
      <c r="X25" s="15">
        <v>216</v>
      </c>
      <c r="Y25" s="15">
        <f t="shared" si="3"/>
        <v>1902</v>
      </c>
      <c r="Z25" s="18">
        <f t="shared" si="4"/>
        <v>237.75</v>
      </c>
    </row>
    <row r="26" spans="1:26">
      <c r="A26" s="1">
        <v>18</v>
      </c>
      <c r="B26" s="26" t="s">
        <v>27</v>
      </c>
      <c r="C26" s="12">
        <v>213</v>
      </c>
      <c r="D26" s="12">
        <v>248</v>
      </c>
      <c r="E26" s="12">
        <v>201</v>
      </c>
      <c r="F26" s="12">
        <v>248</v>
      </c>
      <c r="G26" s="12">
        <v>191</v>
      </c>
      <c r="H26" s="51">
        <v>260</v>
      </c>
      <c r="I26" s="12">
        <v>223</v>
      </c>
      <c r="J26" s="12">
        <v>202</v>
      </c>
      <c r="K26" s="12">
        <f t="shared" si="0"/>
        <v>1786</v>
      </c>
      <c r="L26" s="12">
        <v>120</v>
      </c>
      <c r="M26" s="3">
        <f t="shared" si="1"/>
        <v>1906</v>
      </c>
      <c r="N26" s="15"/>
      <c r="O26" s="18">
        <f t="shared" si="2"/>
        <v>223.25</v>
      </c>
      <c r="P26" s="15"/>
      <c r="Q26" s="15">
        <v>193</v>
      </c>
      <c r="R26" s="15">
        <v>300</v>
      </c>
      <c r="S26" s="15">
        <v>215</v>
      </c>
      <c r="T26" s="15">
        <v>208</v>
      </c>
      <c r="U26" s="15">
        <v>235</v>
      </c>
      <c r="V26" s="15">
        <v>182</v>
      </c>
      <c r="W26" s="15">
        <v>248</v>
      </c>
      <c r="X26" s="15">
        <v>225</v>
      </c>
      <c r="Y26" s="15">
        <f t="shared" si="3"/>
        <v>1806</v>
      </c>
      <c r="Z26" s="18">
        <f t="shared" si="4"/>
        <v>225.75</v>
      </c>
    </row>
    <row r="27" spans="1:26">
      <c r="A27" s="1">
        <v>19</v>
      </c>
      <c r="B27" s="27" t="s">
        <v>58</v>
      </c>
      <c r="C27" s="39">
        <v>202</v>
      </c>
      <c r="D27" s="39">
        <v>237</v>
      </c>
      <c r="E27" s="39">
        <v>223</v>
      </c>
      <c r="F27" s="51">
        <v>263</v>
      </c>
      <c r="G27" s="39">
        <v>244</v>
      </c>
      <c r="H27" s="39">
        <v>216</v>
      </c>
      <c r="I27" s="39">
        <v>234</v>
      </c>
      <c r="J27" s="39">
        <v>204</v>
      </c>
      <c r="K27" s="12">
        <f t="shared" si="0"/>
        <v>1823</v>
      </c>
      <c r="L27" s="12">
        <v>80</v>
      </c>
      <c r="M27" s="3">
        <f t="shared" si="1"/>
        <v>1903</v>
      </c>
      <c r="N27" s="15"/>
      <c r="O27" s="18">
        <f t="shared" si="2"/>
        <v>227.875</v>
      </c>
      <c r="P27" s="15"/>
      <c r="Q27" s="15">
        <v>226</v>
      </c>
      <c r="R27" s="15">
        <v>257</v>
      </c>
      <c r="S27" s="15">
        <v>279</v>
      </c>
      <c r="T27" s="15">
        <v>191</v>
      </c>
      <c r="U27" s="15">
        <v>231</v>
      </c>
      <c r="V27" s="15">
        <v>265</v>
      </c>
      <c r="W27" s="15">
        <v>279</v>
      </c>
      <c r="X27" s="15">
        <v>222</v>
      </c>
      <c r="Y27" s="15">
        <f t="shared" si="3"/>
        <v>1950</v>
      </c>
      <c r="Z27" s="38">
        <f t="shared" si="4"/>
        <v>243.75</v>
      </c>
    </row>
    <row r="28" spans="1:26">
      <c r="A28" s="1">
        <v>20</v>
      </c>
      <c r="B28" s="14" t="s">
        <v>23</v>
      </c>
      <c r="C28" s="51">
        <v>255</v>
      </c>
      <c r="D28" s="12">
        <v>200</v>
      </c>
      <c r="E28" s="12">
        <v>237</v>
      </c>
      <c r="F28" s="51">
        <v>269</v>
      </c>
      <c r="G28" s="12">
        <v>168</v>
      </c>
      <c r="H28" s="12">
        <v>213</v>
      </c>
      <c r="I28" s="12">
        <v>214</v>
      </c>
      <c r="J28" s="12">
        <v>216</v>
      </c>
      <c r="K28" s="12">
        <f t="shared" si="0"/>
        <v>1772</v>
      </c>
      <c r="L28" s="12">
        <v>120</v>
      </c>
      <c r="M28" s="3">
        <f t="shared" si="1"/>
        <v>1892</v>
      </c>
      <c r="N28" s="15"/>
      <c r="O28" s="18">
        <f t="shared" si="2"/>
        <v>221.5</v>
      </c>
      <c r="P28" s="15"/>
      <c r="Q28" s="15">
        <v>227</v>
      </c>
      <c r="R28" s="15">
        <v>210</v>
      </c>
      <c r="S28" s="15">
        <v>248</v>
      </c>
      <c r="T28" s="15">
        <v>245</v>
      </c>
      <c r="U28" s="15">
        <v>267</v>
      </c>
      <c r="V28" s="15">
        <v>215</v>
      </c>
      <c r="W28" s="15">
        <v>197</v>
      </c>
      <c r="X28" s="15">
        <v>221</v>
      </c>
      <c r="Y28" s="15">
        <f t="shared" si="3"/>
        <v>1830</v>
      </c>
      <c r="Z28" s="18">
        <f t="shared" si="4"/>
        <v>228.75</v>
      </c>
    </row>
    <row r="29" spans="1:26">
      <c r="A29" s="1">
        <v>21</v>
      </c>
      <c r="B29" s="14" t="s">
        <v>34</v>
      </c>
      <c r="C29" s="39">
        <v>204</v>
      </c>
      <c r="D29" s="39">
        <v>207</v>
      </c>
      <c r="E29" s="51">
        <v>266</v>
      </c>
      <c r="F29" s="39">
        <v>207</v>
      </c>
      <c r="G29" s="39">
        <v>212</v>
      </c>
      <c r="H29" s="39">
        <v>223</v>
      </c>
      <c r="I29" s="39">
        <v>206</v>
      </c>
      <c r="J29" s="39">
        <v>207</v>
      </c>
      <c r="K29" s="12">
        <f t="shared" si="0"/>
        <v>1732</v>
      </c>
      <c r="L29" s="12">
        <v>160</v>
      </c>
      <c r="M29" s="3">
        <f t="shared" si="1"/>
        <v>1892</v>
      </c>
      <c r="N29" s="15"/>
      <c r="O29" s="18">
        <f t="shared" si="2"/>
        <v>216.5</v>
      </c>
      <c r="P29" s="15"/>
      <c r="Q29" s="15">
        <v>258</v>
      </c>
      <c r="R29" s="15">
        <v>255</v>
      </c>
      <c r="S29" s="15">
        <v>171</v>
      </c>
      <c r="T29" s="15">
        <v>208</v>
      </c>
      <c r="U29" s="15">
        <v>203</v>
      </c>
      <c r="V29" s="15">
        <v>202</v>
      </c>
      <c r="W29" s="15">
        <v>235</v>
      </c>
      <c r="X29" s="15">
        <v>206</v>
      </c>
      <c r="Y29" s="15">
        <f t="shared" si="3"/>
        <v>1738</v>
      </c>
      <c r="Z29" s="18">
        <f t="shared" si="4"/>
        <v>217.25</v>
      </c>
    </row>
    <row r="30" spans="1:26">
      <c r="A30" s="1">
        <v>22</v>
      </c>
      <c r="B30" s="14" t="s">
        <v>69</v>
      </c>
      <c r="C30" s="12">
        <v>226</v>
      </c>
      <c r="D30" s="51">
        <v>257</v>
      </c>
      <c r="E30" s="12">
        <v>206</v>
      </c>
      <c r="F30" s="51">
        <v>279</v>
      </c>
      <c r="G30" s="12">
        <v>206</v>
      </c>
      <c r="H30" s="12">
        <v>182</v>
      </c>
      <c r="I30" s="12">
        <v>168</v>
      </c>
      <c r="J30" s="12">
        <v>245</v>
      </c>
      <c r="K30" s="12">
        <f t="shared" si="0"/>
        <v>1769</v>
      </c>
      <c r="L30" s="12">
        <v>120</v>
      </c>
      <c r="M30" s="3">
        <f t="shared" si="1"/>
        <v>1889</v>
      </c>
      <c r="N30" s="15"/>
      <c r="O30" s="18">
        <f t="shared" si="2"/>
        <v>221.125</v>
      </c>
      <c r="P30" s="16"/>
      <c r="Q30" s="15">
        <v>224</v>
      </c>
      <c r="R30" s="15">
        <v>237</v>
      </c>
      <c r="S30" s="15">
        <v>238</v>
      </c>
      <c r="T30" s="15">
        <v>184</v>
      </c>
      <c r="U30" s="15">
        <v>218</v>
      </c>
      <c r="V30" s="15">
        <v>260</v>
      </c>
      <c r="W30" s="15">
        <v>245</v>
      </c>
      <c r="X30" s="15">
        <v>279</v>
      </c>
      <c r="Y30" s="15">
        <f t="shared" si="3"/>
        <v>1885</v>
      </c>
      <c r="Z30" s="18">
        <f t="shared" si="4"/>
        <v>235.625</v>
      </c>
    </row>
    <row r="31" spans="1:26">
      <c r="A31" s="1">
        <v>23</v>
      </c>
      <c r="B31" s="14" t="s">
        <v>61</v>
      </c>
      <c r="C31" s="12">
        <v>219</v>
      </c>
      <c r="D31" s="12">
        <v>247</v>
      </c>
      <c r="E31" s="12">
        <v>208</v>
      </c>
      <c r="F31" s="12">
        <v>206</v>
      </c>
      <c r="G31" s="12">
        <v>199</v>
      </c>
      <c r="H31" s="12">
        <v>245</v>
      </c>
      <c r="I31" s="12">
        <v>200</v>
      </c>
      <c r="J31" s="12">
        <v>224</v>
      </c>
      <c r="K31" s="12">
        <f t="shared" si="0"/>
        <v>1748</v>
      </c>
      <c r="L31" s="12">
        <v>140</v>
      </c>
      <c r="M31" s="3">
        <f t="shared" si="1"/>
        <v>1888</v>
      </c>
      <c r="N31" s="15"/>
      <c r="O31" s="18">
        <f t="shared" si="2"/>
        <v>218.5</v>
      </c>
      <c r="P31" s="15"/>
      <c r="Q31" s="15">
        <v>204</v>
      </c>
      <c r="R31" s="15">
        <v>226</v>
      </c>
      <c r="S31" s="15">
        <v>299</v>
      </c>
      <c r="T31" s="15">
        <v>206</v>
      </c>
      <c r="U31" s="15">
        <v>234</v>
      </c>
      <c r="V31" s="15">
        <v>244</v>
      </c>
      <c r="W31" s="15">
        <v>223</v>
      </c>
      <c r="X31" s="15">
        <v>289</v>
      </c>
      <c r="Y31" s="15">
        <f t="shared" si="3"/>
        <v>1925</v>
      </c>
      <c r="Z31" s="18">
        <f t="shared" si="4"/>
        <v>240.625</v>
      </c>
    </row>
    <row r="32" spans="1:26">
      <c r="A32" s="1">
        <v>24</v>
      </c>
      <c r="B32" s="14" t="s">
        <v>76</v>
      </c>
      <c r="C32" s="12">
        <v>225</v>
      </c>
      <c r="D32" s="12">
        <v>170</v>
      </c>
      <c r="E32" s="12">
        <v>195</v>
      </c>
      <c r="F32" s="12">
        <v>203</v>
      </c>
      <c r="G32" s="34">
        <v>145</v>
      </c>
      <c r="H32" s="12">
        <v>240</v>
      </c>
      <c r="I32" s="12">
        <v>245</v>
      </c>
      <c r="J32" s="12">
        <v>236</v>
      </c>
      <c r="K32" s="12">
        <f t="shared" si="0"/>
        <v>1659</v>
      </c>
      <c r="L32" s="12">
        <v>200</v>
      </c>
      <c r="M32" s="3">
        <f t="shared" si="1"/>
        <v>1859</v>
      </c>
      <c r="N32" s="15"/>
      <c r="O32" s="18">
        <f t="shared" si="2"/>
        <v>207.375</v>
      </c>
      <c r="P32" s="15"/>
      <c r="Q32" s="15">
        <v>215</v>
      </c>
      <c r="R32" s="15">
        <v>226</v>
      </c>
      <c r="S32" s="15">
        <v>184</v>
      </c>
      <c r="T32" s="15">
        <v>204</v>
      </c>
      <c r="U32" s="15">
        <v>248</v>
      </c>
      <c r="V32" s="15">
        <v>224</v>
      </c>
      <c r="W32" s="15">
        <v>168</v>
      </c>
      <c r="X32" s="15">
        <v>205</v>
      </c>
      <c r="Y32" s="15">
        <f t="shared" si="3"/>
        <v>1674</v>
      </c>
      <c r="Z32" s="18">
        <f t="shared" si="4"/>
        <v>209.25</v>
      </c>
    </row>
    <row r="33" spans="1:26">
      <c r="A33" s="1">
        <v>25</v>
      </c>
      <c r="B33" s="27" t="s">
        <v>70</v>
      </c>
      <c r="C33" s="12">
        <v>212</v>
      </c>
      <c r="D33" s="12">
        <v>248</v>
      </c>
      <c r="E33" s="12">
        <v>170</v>
      </c>
      <c r="F33" s="12">
        <v>245</v>
      </c>
      <c r="G33" s="12">
        <v>207</v>
      </c>
      <c r="H33" s="12">
        <v>224</v>
      </c>
      <c r="I33" s="12">
        <v>179</v>
      </c>
      <c r="J33" s="12">
        <v>206</v>
      </c>
      <c r="K33" s="12">
        <f t="shared" si="0"/>
        <v>1691</v>
      </c>
      <c r="L33" s="12">
        <v>160</v>
      </c>
      <c r="M33" s="3">
        <f t="shared" si="1"/>
        <v>1851</v>
      </c>
      <c r="N33" s="15"/>
      <c r="O33" s="18">
        <f t="shared" si="2"/>
        <v>211.375</v>
      </c>
      <c r="P33" s="15"/>
      <c r="Q33" s="15">
        <v>178</v>
      </c>
      <c r="R33" s="15">
        <v>192</v>
      </c>
      <c r="S33" s="15">
        <v>208</v>
      </c>
      <c r="T33" s="15">
        <v>269</v>
      </c>
      <c r="U33" s="15">
        <v>193</v>
      </c>
      <c r="V33" s="15">
        <v>205</v>
      </c>
      <c r="W33" s="15">
        <v>200</v>
      </c>
      <c r="X33" s="15">
        <v>207</v>
      </c>
      <c r="Y33" s="15">
        <f t="shared" si="3"/>
        <v>1652</v>
      </c>
      <c r="Z33" s="18">
        <f t="shared" si="4"/>
        <v>206.5</v>
      </c>
    </row>
    <row r="34" spans="1:26">
      <c r="A34" s="1">
        <v>26</v>
      </c>
      <c r="B34" s="26" t="s">
        <v>42</v>
      </c>
      <c r="C34" s="12">
        <v>217</v>
      </c>
      <c r="D34" s="12">
        <v>228</v>
      </c>
      <c r="E34" s="12">
        <v>207</v>
      </c>
      <c r="F34" s="12">
        <v>195</v>
      </c>
      <c r="G34" s="12">
        <v>216</v>
      </c>
      <c r="H34" s="12">
        <v>217</v>
      </c>
      <c r="I34" s="12">
        <v>192</v>
      </c>
      <c r="J34" s="12">
        <v>214</v>
      </c>
      <c r="K34" s="12">
        <f t="shared" si="0"/>
        <v>1686</v>
      </c>
      <c r="L34" s="12">
        <v>160</v>
      </c>
      <c r="M34" s="3">
        <f t="shared" ref="M34:M42" si="5">K34+L34</f>
        <v>1846</v>
      </c>
      <c r="N34" s="15"/>
      <c r="O34" s="18">
        <f t="shared" si="2"/>
        <v>210.75</v>
      </c>
      <c r="P34" s="15"/>
      <c r="Q34" s="15">
        <v>191</v>
      </c>
      <c r="R34" s="15">
        <v>214</v>
      </c>
      <c r="S34" s="15">
        <v>208</v>
      </c>
      <c r="T34" s="15">
        <v>234</v>
      </c>
      <c r="U34" s="15">
        <v>214</v>
      </c>
      <c r="V34" s="15">
        <v>224</v>
      </c>
      <c r="W34" s="15">
        <v>206</v>
      </c>
      <c r="X34" s="15">
        <v>192</v>
      </c>
      <c r="Y34" s="15">
        <f t="shared" si="3"/>
        <v>1683</v>
      </c>
      <c r="Z34" s="18">
        <f t="shared" si="4"/>
        <v>210.375</v>
      </c>
    </row>
    <row r="35" spans="1:26">
      <c r="A35" s="1">
        <v>27</v>
      </c>
      <c r="B35" s="27" t="s">
        <v>71</v>
      </c>
      <c r="C35" s="12">
        <v>224</v>
      </c>
      <c r="D35" s="12">
        <v>249</v>
      </c>
      <c r="E35" s="12">
        <v>204</v>
      </c>
      <c r="F35" s="12">
        <v>169</v>
      </c>
      <c r="G35" s="12">
        <v>202</v>
      </c>
      <c r="H35" s="12">
        <v>202</v>
      </c>
      <c r="I35" s="12">
        <v>195</v>
      </c>
      <c r="J35" s="51">
        <v>257</v>
      </c>
      <c r="K35" s="12">
        <f t="shared" si="0"/>
        <v>1702</v>
      </c>
      <c r="L35" s="12">
        <v>120</v>
      </c>
      <c r="M35" s="3">
        <f t="shared" si="5"/>
        <v>1822</v>
      </c>
      <c r="N35" s="15"/>
      <c r="O35" s="18">
        <f t="shared" si="2"/>
        <v>212.75</v>
      </c>
      <c r="P35" s="15"/>
      <c r="Q35" s="15">
        <v>226</v>
      </c>
      <c r="R35" s="15">
        <v>203</v>
      </c>
      <c r="S35" s="15">
        <v>254</v>
      </c>
      <c r="T35" s="15">
        <v>164</v>
      </c>
      <c r="U35" s="15">
        <v>257</v>
      </c>
      <c r="V35" s="15">
        <v>249</v>
      </c>
      <c r="W35" s="15">
        <v>226</v>
      </c>
      <c r="X35" s="15">
        <v>195</v>
      </c>
      <c r="Y35" s="15">
        <f t="shared" si="3"/>
        <v>1774</v>
      </c>
      <c r="Z35" s="18">
        <f t="shared" si="4"/>
        <v>221.75</v>
      </c>
    </row>
    <row r="36" spans="1:26">
      <c r="A36" s="1">
        <v>28</v>
      </c>
      <c r="B36" s="27" t="s">
        <v>40</v>
      </c>
      <c r="C36" s="12">
        <v>236</v>
      </c>
      <c r="D36" s="12">
        <v>214</v>
      </c>
      <c r="E36" s="12">
        <v>205</v>
      </c>
      <c r="F36" s="12">
        <v>216</v>
      </c>
      <c r="G36" s="12">
        <v>224</v>
      </c>
      <c r="H36" s="12">
        <v>205</v>
      </c>
      <c r="I36" s="12">
        <v>215</v>
      </c>
      <c r="J36" s="12">
        <v>192</v>
      </c>
      <c r="K36" s="12">
        <f t="shared" si="0"/>
        <v>1707</v>
      </c>
      <c r="L36" s="12">
        <v>80</v>
      </c>
      <c r="M36" s="3">
        <f t="shared" si="5"/>
        <v>1787</v>
      </c>
      <c r="N36" s="15"/>
      <c r="O36" s="18">
        <f t="shared" si="2"/>
        <v>213.375</v>
      </c>
      <c r="P36" s="16"/>
      <c r="Q36" s="15">
        <v>200</v>
      </c>
      <c r="R36" s="15">
        <v>228</v>
      </c>
      <c r="S36" s="15">
        <v>267</v>
      </c>
      <c r="T36" s="15">
        <v>162</v>
      </c>
      <c r="U36" s="15">
        <v>226</v>
      </c>
      <c r="V36" s="15">
        <v>221</v>
      </c>
      <c r="W36" s="15">
        <v>226</v>
      </c>
      <c r="X36" s="15">
        <v>214</v>
      </c>
      <c r="Y36" s="15">
        <f t="shared" si="3"/>
        <v>1744</v>
      </c>
      <c r="Z36" s="18">
        <f t="shared" si="4"/>
        <v>218</v>
      </c>
    </row>
    <row r="37" spans="1:26">
      <c r="A37" s="1">
        <v>29</v>
      </c>
      <c r="B37" s="26" t="s">
        <v>31</v>
      </c>
      <c r="C37" s="12">
        <v>191</v>
      </c>
      <c r="D37" s="12">
        <v>209</v>
      </c>
      <c r="E37" s="12">
        <v>244</v>
      </c>
      <c r="F37" s="12">
        <v>191</v>
      </c>
      <c r="G37" s="12">
        <v>193</v>
      </c>
      <c r="H37" s="12">
        <v>194</v>
      </c>
      <c r="I37" s="12">
        <v>217</v>
      </c>
      <c r="J37" s="12">
        <v>236</v>
      </c>
      <c r="K37" s="12">
        <f t="shared" si="0"/>
        <v>1675</v>
      </c>
      <c r="L37" s="12">
        <v>80</v>
      </c>
      <c r="M37" s="3">
        <f t="shared" si="5"/>
        <v>1755</v>
      </c>
      <c r="N37" s="15"/>
      <c r="O37" s="18">
        <f t="shared" si="2"/>
        <v>209.375</v>
      </c>
      <c r="P37" s="15"/>
      <c r="Q37" s="15">
        <v>217</v>
      </c>
      <c r="R37" s="15">
        <v>217</v>
      </c>
      <c r="S37" s="15">
        <v>189</v>
      </c>
      <c r="T37" s="15">
        <v>232</v>
      </c>
      <c r="U37" s="15">
        <v>207</v>
      </c>
      <c r="V37" s="15">
        <v>254</v>
      </c>
      <c r="W37" s="15">
        <v>279</v>
      </c>
      <c r="X37" s="15">
        <v>203</v>
      </c>
      <c r="Y37" s="15">
        <f t="shared" si="3"/>
        <v>1798</v>
      </c>
      <c r="Z37" s="18">
        <f t="shared" si="4"/>
        <v>224.75</v>
      </c>
    </row>
    <row r="38" spans="1:26">
      <c r="A38" s="1">
        <v>30</v>
      </c>
      <c r="B38" s="27" t="s">
        <v>24</v>
      </c>
      <c r="C38" s="12">
        <v>175</v>
      </c>
      <c r="D38" s="12">
        <v>199</v>
      </c>
      <c r="E38" s="12">
        <v>174</v>
      </c>
      <c r="F38" s="12">
        <v>202</v>
      </c>
      <c r="G38" s="51">
        <v>278</v>
      </c>
      <c r="H38" s="12">
        <v>207</v>
      </c>
      <c r="I38" s="12">
        <v>197</v>
      </c>
      <c r="J38" s="12">
        <v>214</v>
      </c>
      <c r="K38" s="12">
        <f t="shared" si="0"/>
        <v>1646</v>
      </c>
      <c r="L38" s="12">
        <v>100</v>
      </c>
      <c r="M38" s="3">
        <f t="shared" si="5"/>
        <v>1746</v>
      </c>
      <c r="N38" s="15"/>
      <c r="O38" s="18">
        <f t="shared" si="2"/>
        <v>205.75</v>
      </c>
      <c r="P38" s="15"/>
      <c r="Q38" s="15">
        <v>219</v>
      </c>
      <c r="R38" s="15">
        <v>199</v>
      </c>
      <c r="S38" s="15">
        <v>203</v>
      </c>
      <c r="T38" s="15">
        <v>186</v>
      </c>
      <c r="U38" s="15">
        <v>249</v>
      </c>
      <c r="V38" s="15">
        <v>221</v>
      </c>
      <c r="W38" s="15">
        <v>214</v>
      </c>
      <c r="X38" s="15">
        <v>236</v>
      </c>
      <c r="Y38" s="15">
        <f t="shared" si="3"/>
        <v>1727</v>
      </c>
      <c r="Z38" s="18">
        <f t="shared" si="4"/>
        <v>215.875</v>
      </c>
    </row>
    <row r="39" spans="1:26">
      <c r="A39" s="1">
        <v>31</v>
      </c>
      <c r="B39" s="27" t="s">
        <v>72</v>
      </c>
      <c r="C39" s="12">
        <v>215</v>
      </c>
      <c r="D39" s="12">
        <v>238</v>
      </c>
      <c r="E39" s="12">
        <v>171</v>
      </c>
      <c r="F39" s="12">
        <v>164</v>
      </c>
      <c r="G39" s="12">
        <v>231</v>
      </c>
      <c r="H39" s="12">
        <v>213</v>
      </c>
      <c r="I39" s="51">
        <v>258</v>
      </c>
      <c r="J39" s="12">
        <v>195</v>
      </c>
      <c r="K39" s="12">
        <f t="shared" si="0"/>
        <v>1685</v>
      </c>
      <c r="L39" s="12">
        <v>40</v>
      </c>
      <c r="M39" s="3">
        <f t="shared" si="5"/>
        <v>1725</v>
      </c>
      <c r="N39" s="15"/>
      <c r="O39" s="18">
        <f t="shared" si="2"/>
        <v>210.625</v>
      </c>
      <c r="P39" s="15"/>
      <c r="Q39" s="15">
        <v>225</v>
      </c>
      <c r="R39" s="15">
        <v>247</v>
      </c>
      <c r="S39" s="15">
        <v>266</v>
      </c>
      <c r="T39" s="15">
        <v>169</v>
      </c>
      <c r="U39" s="15">
        <v>244</v>
      </c>
      <c r="V39" s="15">
        <v>244</v>
      </c>
      <c r="W39" s="15">
        <v>236</v>
      </c>
      <c r="X39" s="15">
        <v>257</v>
      </c>
      <c r="Y39" s="15">
        <f t="shared" si="3"/>
        <v>1888</v>
      </c>
      <c r="Z39" s="18">
        <f t="shared" si="4"/>
        <v>236</v>
      </c>
    </row>
    <row r="40" spans="1:26">
      <c r="A40" s="1">
        <v>32</v>
      </c>
      <c r="B40" s="27" t="s">
        <v>73</v>
      </c>
      <c r="C40" s="12">
        <v>205</v>
      </c>
      <c r="D40" s="12">
        <v>176</v>
      </c>
      <c r="E40" s="12">
        <v>203</v>
      </c>
      <c r="F40" s="12">
        <v>223</v>
      </c>
      <c r="G40" s="12">
        <v>214</v>
      </c>
      <c r="H40" s="12">
        <v>180</v>
      </c>
      <c r="I40" s="12">
        <v>225</v>
      </c>
      <c r="J40" s="12">
        <v>203</v>
      </c>
      <c r="K40" s="12">
        <f t="shared" si="0"/>
        <v>1629</v>
      </c>
      <c r="L40" s="12">
        <v>80</v>
      </c>
      <c r="M40" s="3">
        <f t="shared" si="5"/>
        <v>1709</v>
      </c>
      <c r="N40" s="15"/>
      <c r="O40" s="18">
        <f t="shared" si="2"/>
        <v>203.625</v>
      </c>
      <c r="P40" s="16"/>
      <c r="Q40" s="15">
        <v>275</v>
      </c>
      <c r="R40" s="15">
        <v>203</v>
      </c>
      <c r="S40" s="15">
        <v>174</v>
      </c>
      <c r="T40" s="15">
        <v>248</v>
      </c>
      <c r="U40" s="15">
        <v>216</v>
      </c>
      <c r="V40" s="15">
        <v>234</v>
      </c>
      <c r="W40" s="15">
        <v>188</v>
      </c>
      <c r="X40" s="15">
        <v>236</v>
      </c>
      <c r="Y40" s="15">
        <f t="shared" si="3"/>
        <v>1774</v>
      </c>
      <c r="Z40" s="18">
        <f t="shared" si="4"/>
        <v>221.75</v>
      </c>
    </row>
    <row r="41" spans="1:26">
      <c r="A41" s="1">
        <v>33</v>
      </c>
      <c r="B41" s="27" t="s">
        <v>74</v>
      </c>
      <c r="C41" s="12">
        <v>205</v>
      </c>
      <c r="D41" s="12">
        <v>200</v>
      </c>
      <c r="E41" s="12">
        <v>217</v>
      </c>
      <c r="F41" s="12">
        <v>181</v>
      </c>
      <c r="G41" s="12">
        <v>217</v>
      </c>
      <c r="H41" s="12">
        <v>174</v>
      </c>
      <c r="I41" s="12">
        <v>236</v>
      </c>
      <c r="J41" s="12">
        <v>189</v>
      </c>
      <c r="K41" s="12">
        <f t="shared" si="0"/>
        <v>1619</v>
      </c>
      <c r="L41" s="12">
        <v>40</v>
      </c>
      <c r="M41" s="3">
        <f t="shared" si="5"/>
        <v>1659</v>
      </c>
      <c r="N41" s="15"/>
      <c r="O41" s="18">
        <f t="shared" si="2"/>
        <v>202.375</v>
      </c>
      <c r="P41" s="15"/>
      <c r="Q41" s="15">
        <v>260</v>
      </c>
      <c r="R41" s="15">
        <v>213</v>
      </c>
      <c r="S41" s="15">
        <v>196</v>
      </c>
      <c r="T41" s="15">
        <v>279</v>
      </c>
      <c r="U41" s="15">
        <v>222</v>
      </c>
      <c r="V41" s="15">
        <v>238</v>
      </c>
      <c r="W41" s="15">
        <v>258</v>
      </c>
      <c r="X41" s="15">
        <v>192</v>
      </c>
      <c r="Y41" s="15">
        <f t="shared" si="3"/>
        <v>1858</v>
      </c>
      <c r="Z41" s="18">
        <f t="shared" si="4"/>
        <v>232.25</v>
      </c>
    </row>
    <row r="42" spans="1:26">
      <c r="A42" s="1">
        <v>34</v>
      </c>
      <c r="B42" s="27" t="s">
        <v>75</v>
      </c>
      <c r="C42" s="12">
        <v>211</v>
      </c>
      <c r="D42" s="12">
        <v>210</v>
      </c>
      <c r="E42" s="12">
        <v>189</v>
      </c>
      <c r="F42" s="12">
        <v>162</v>
      </c>
      <c r="G42" s="12">
        <v>189</v>
      </c>
      <c r="H42" s="12">
        <v>192</v>
      </c>
      <c r="I42" s="12">
        <v>188</v>
      </c>
      <c r="J42" s="12">
        <v>205</v>
      </c>
      <c r="K42" s="12">
        <f t="shared" si="0"/>
        <v>1546</v>
      </c>
      <c r="L42" s="12">
        <v>80</v>
      </c>
      <c r="M42" s="3">
        <f t="shared" si="5"/>
        <v>1626</v>
      </c>
      <c r="N42" s="15"/>
      <c r="O42" s="18">
        <f t="shared" si="2"/>
        <v>193.25</v>
      </c>
      <c r="P42" s="15"/>
      <c r="Q42" s="15">
        <v>237</v>
      </c>
      <c r="R42" s="15">
        <v>200</v>
      </c>
      <c r="S42" s="15">
        <v>244</v>
      </c>
      <c r="T42" s="15">
        <v>216</v>
      </c>
      <c r="U42" s="15">
        <v>199</v>
      </c>
      <c r="V42" s="15">
        <v>247</v>
      </c>
      <c r="W42" s="15">
        <v>225</v>
      </c>
      <c r="X42" s="15">
        <v>189</v>
      </c>
      <c r="Y42" s="15">
        <f t="shared" si="3"/>
        <v>1757</v>
      </c>
      <c r="Z42" s="18">
        <f t="shared" si="4"/>
        <v>219.625</v>
      </c>
    </row>
    <row r="43" spans="1:26">
      <c r="A43" s="1">
        <v>35</v>
      </c>
      <c r="B43" s="27" t="s">
        <v>41</v>
      </c>
      <c r="C43" s="12">
        <v>178</v>
      </c>
      <c r="D43" s="12">
        <v>212</v>
      </c>
      <c r="E43" s="12">
        <v>188</v>
      </c>
      <c r="F43" s="12">
        <v>186</v>
      </c>
      <c r="G43" s="34">
        <v>141</v>
      </c>
      <c r="H43" s="12">
        <v>224</v>
      </c>
      <c r="I43" s="12">
        <v>212</v>
      </c>
      <c r="J43" s="12">
        <v>192</v>
      </c>
      <c r="K43" s="12">
        <f t="shared" si="0"/>
        <v>1533</v>
      </c>
      <c r="L43" s="12">
        <v>80</v>
      </c>
      <c r="M43" s="3">
        <f>K43+L43</f>
        <v>1613</v>
      </c>
      <c r="N43" s="15"/>
      <c r="O43" s="18">
        <f t="shared" si="2"/>
        <v>191.625</v>
      </c>
      <c r="P43" s="15"/>
      <c r="Q43" s="15">
        <v>212</v>
      </c>
      <c r="R43" s="15">
        <v>216</v>
      </c>
      <c r="S43" s="15">
        <v>259</v>
      </c>
      <c r="T43" s="15">
        <v>202</v>
      </c>
      <c r="U43" s="15">
        <v>223</v>
      </c>
      <c r="V43" s="15">
        <v>217</v>
      </c>
      <c r="W43" s="15">
        <v>277</v>
      </c>
      <c r="X43" s="15">
        <v>189</v>
      </c>
      <c r="Y43" s="15">
        <f t="shared" si="3"/>
        <v>1795</v>
      </c>
      <c r="Z43" s="18">
        <f t="shared" si="4"/>
        <v>224.375</v>
      </c>
    </row>
    <row r="44" spans="1:26">
      <c r="B44" s="1"/>
      <c r="C44" s="3">
        <f t="shared" ref="C44:K44" si="6">SUM(C9:C43)</f>
        <v>7738</v>
      </c>
      <c r="D44" s="41">
        <f t="shared" si="6"/>
        <v>7772</v>
      </c>
      <c r="E44" s="41">
        <f t="shared" si="6"/>
        <v>7789</v>
      </c>
      <c r="F44" s="41">
        <f t="shared" si="6"/>
        <v>7648</v>
      </c>
      <c r="G44" s="41">
        <f t="shared" si="6"/>
        <v>7733</v>
      </c>
      <c r="H44" s="41">
        <f t="shared" si="6"/>
        <v>7791</v>
      </c>
      <c r="I44" s="41">
        <f t="shared" si="6"/>
        <v>7812</v>
      </c>
      <c r="J44" s="41">
        <f t="shared" si="6"/>
        <v>7791</v>
      </c>
      <c r="K44" s="40">
        <f t="shared" si="6"/>
        <v>62074</v>
      </c>
      <c r="M44" s="3">
        <f>SUM(M9:M43)</f>
        <v>67634</v>
      </c>
      <c r="Q44" s="6">
        <f t="shared" ref="Q44:X44" si="7">SUM(Q9:Q43)</f>
        <v>7768</v>
      </c>
      <c r="R44" s="6">
        <f t="shared" si="7"/>
        <v>7781</v>
      </c>
      <c r="S44" s="6">
        <f t="shared" si="7"/>
        <v>7790</v>
      </c>
      <c r="T44" s="6">
        <f t="shared" si="7"/>
        <v>7607</v>
      </c>
      <c r="U44" s="6">
        <f t="shared" si="7"/>
        <v>7743</v>
      </c>
      <c r="V44" s="6">
        <f t="shared" si="7"/>
        <v>7756</v>
      </c>
      <c r="W44" s="6">
        <f t="shared" si="7"/>
        <v>7833</v>
      </c>
      <c r="X44" s="6">
        <f t="shared" si="7"/>
        <v>7765</v>
      </c>
      <c r="Y44">
        <f t="shared" si="3"/>
        <v>62043</v>
      </c>
      <c r="Z44" s="18">
        <f t="shared" si="4"/>
        <v>7755.375</v>
      </c>
    </row>
    <row r="45" spans="1:26">
      <c r="B45" s="6" t="s">
        <v>12</v>
      </c>
      <c r="C45" s="19">
        <f>C44/35</f>
        <v>221.08571428571429</v>
      </c>
      <c r="D45" s="19">
        <f t="shared" ref="D45:J45" si="8">D44/35</f>
        <v>222.05714285714285</v>
      </c>
      <c r="E45" s="19">
        <f t="shared" si="8"/>
        <v>222.54285714285714</v>
      </c>
      <c r="F45" s="19">
        <f t="shared" si="8"/>
        <v>218.51428571428571</v>
      </c>
      <c r="G45" s="19">
        <f t="shared" si="8"/>
        <v>220.94285714285715</v>
      </c>
      <c r="H45" s="19">
        <f t="shared" si="8"/>
        <v>222.6</v>
      </c>
      <c r="I45" s="19">
        <f t="shared" si="8"/>
        <v>223.2</v>
      </c>
      <c r="J45" s="19">
        <f t="shared" si="8"/>
        <v>222.6</v>
      </c>
      <c r="K45" s="19">
        <f>K44/35/8</f>
        <v>221.69285714285715</v>
      </c>
      <c r="Q45" s="15"/>
      <c r="R45" s="11"/>
    </row>
    <row r="46" spans="1:26">
      <c r="Q46">
        <f t="shared" ref="Q46:X46" si="9">Q44-C44</f>
        <v>30</v>
      </c>
      <c r="R46">
        <f t="shared" si="9"/>
        <v>9</v>
      </c>
      <c r="S46">
        <f t="shared" si="9"/>
        <v>1</v>
      </c>
      <c r="T46">
        <f t="shared" si="9"/>
        <v>-41</v>
      </c>
      <c r="U46">
        <f t="shared" si="9"/>
        <v>10</v>
      </c>
      <c r="V46">
        <f t="shared" si="9"/>
        <v>-35</v>
      </c>
      <c r="W46">
        <f t="shared" si="9"/>
        <v>21</v>
      </c>
      <c r="X46">
        <f t="shared" si="9"/>
        <v>-26</v>
      </c>
    </row>
    <row r="47" spans="1:26">
      <c r="B47" t="s">
        <v>5</v>
      </c>
      <c r="C47" s="47">
        <v>2</v>
      </c>
      <c r="D47" s="7" t="s">
        <v>38</v>
      </c>
      <c r="E47" s="36">
        <v>2</v>
      </c>
      <c r="F47" s="7" t="s">
        <v>37</v>
      </c>
      <c r="H47" s="25">
        <v>7</v>
      </c>
      <c r="I47" s="7" t="s">
        <v>16</v>
      </c>
      <c r="K47" s="46">
        <v>0</v>
      </c>
      <c r="L47" s="7" t="s">
        <v>17</v>
      </c>
      <c r="Q47" s="37"/>
      <c r="R47" s="11" t="s">
        <v>81</v>
      </c>
    </row>
    <row r="48" spans="1:26">
      <c r="B48" s="11" t="s">
        <v>48</v>
      </c>
      <c r="C48" s="7">
        <f>+K9+K10+K11+K13+K14+K16+K17+K19+K23+K25+K26+K28+K30+K32+K37+K39+K40+K42+K43</f>
        <v>33969</v>
      </c>
      <c r="E48" s="5">
        <f>C48/8/19</f>
        <v>223.48026315789474</v>
      </c>
      <c r="F48" s="55"/>
      <c r="G48" s="55"/>
      <c r="H48" s="55"/>
      <c r="I48" s="55"/>
      <c r="J48" s="55"/>
      <c r="K48" s="55"/>
      <c r="L48" s="55"/>
      <c r="Q48" s="29"/>
      <c r="R48" s="11" t="s">
        <v>80</v>
      </c>
      <c r="U48" s="30"/>
    </row>
    <row r="49" spans="2:18">
      <c r="B49" s="11" t="s">
        <v>49</v>
      </c>
      <c r="C49" s="7">
        <f>K15+K24+K27+K29+K31+K33</f>
        <v>10610</v>
      </c>
      <c r="E49" s="5">
        <f>C49/8/6</f>
        <v>221.04166666666666</v>
      </c>
      <c r="H49" s="50">
        <v>46</v>
      </c>
      <c r="I49" s="7" t="s">
        <v>20</v>
      </c>
      <c r="Q49" s="42"/>
      <c r="R49" s="11" t="s">
        <v>26</v>
      </c>
    </row>
    <row r="50" spans="2:18">
      <c r="B50" s="11" t="s">
        <v>50</v>
      </c>
      <c r="C50" s="7">
        <f>K12+K21+K22+K34+K36</f>
        <v>8937</v>
      </c>
      <c r="E50" s="5">
        <f>C50/8/5</f>
        <v>223.42500000000001</v>
      </c>
    </row>
    <row r="51" spans="2:18">
      <c r="B51" s="11" t="s">
        <v>35</v>
      </c>
      <c r="C51" s="7">
        <f>K18+K20+K35+K38+K41</f>
        <v>8558</v>
      </c>
      <c r="E51" s="5">
        <f>C51/8/5</f>
        <v>213.95</v>
      </c>
    </row>
    <row r="52" spans="2:18">
      <c r="B52" t="s">
        <v>7</v>
      </c>
      <c r="C52" s="7">
        <f>SUM(C48:C51)</f>
        <v>62074</v>
      </c>
      <c r="E52"/>
    </row>
    <row r="53" spans="2:18">
      <c r="B53" t="s">
        <v>6</v>
      </c>
      <c r="D53" s="7">
        <f>K44/35/8</f>
        <v>221.69285714285715</v>
      </c>
      <c r="E53"/>
    </row>
  </sheetData>
  <mergeCells count="1">
    <mergeCell ref="F48:L48"/>
  </mergeCells>
  <phoneticPr fontId="1" type="noConversion"/>
  <pageMargins left="0.28999999999999998" right="0.67" top="0.2" bottom="0" header="0.23" footer="0.21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7"/>
  <sheetViews>
    <sheetView tabSelected="1" topLeftCell="A11" workbookViewId="0">
      <selection activeCell="F4" sqref="F4"/>
    </sheetView>
  </sheetViews>
  <sheetFormatPr defaultRowHeight="11.4"/>
  <cols>
    <col min="1" max="1" width="3" style="56" customWidth="1"/>
    <col min="2" max="2" width="19.88671875" style="56" customWidth="1"/>
    <col min="3" max="11" width="6.21875" style="58" customWidth="1"/>
    <col min="12" max="13" width="5.44140625" style="58" customWidth="1"/>
    <col min="14" max="14" width="9.109375" style="59" customWidth="1"/>
    <col min="15" max="16384" width="8.88671875" style="56"/>
  </cols>
  <sheetData>
    <row r="1" spans="1:14">
      <c r="F1" s="56" t="s">
        <v>45</v>
      </c>
      <c r="G1" s="56"/>
      <c r="H1" s="56"/>
    </row>
    <row r="2" spans="1:14">
      <c r="F2" s="56" t="s">
        <v>0</v>
      </c>
      <c r="G2" s="56"/>
      <c r="H2" s="56"/>
    </row>
    <row r="3" spans="1:14">
      <c r="F3" s="56" t="s">
        <v>83</v>
      </c>
      <c r="G3" s="56"/>
      <c r="H3" s="56"/>
    </row>
    <row r="4" spans="1:14">
      <c r="B4" s="56" t="s">
        <v>47</v>
      </c>
      <c r="N4" s="59" t="s">
        <v>8</v>
      </c>
    </row>
    <row r="5" spans="1:14">
      <c r="A5" s="60"/>
      <c r="B5" s="61" t="s">
        <v>1</v>
      </c>
      <c r="C5" s="62">
        <v>1</v>
      </c>
      <c r="D5" s="62">
        <v>2</v>
      </c>
      <c r="E5" s="63">
        <v>3</v>
      </c>
      <c r="F5" s="63">
        <v>4</v>
      </c>
      <c r="G5" s="63">
        <v>5</v>
      </c>
      <c r="H5" s="63">
        <v>6</v>
      </c>
      <c r="I5" s="63">
        <v>7</v>
      </c>
      <c r="J5" s="63">
        <v>8</v>
      </c>
      <c r="K5" s="64" t="s">
        <v>2</v>
      </c>
      <c r="L5" s="62" t="s">
        <v>3</v>
      </c>
      <c r="M5" s="62" t="s">
        <v>4</v>
      </c>
    </row>
    <row r="6" spans="1:14">
      <c r="A6" s="60">
        <v>1</v>
      </c>
      <c r="B6" s="65" t="s">
        <v>19</v>
      </c>
      <c r="C6" s="66">
        <v>235</v>
      </c>
      <c r="D6" s="66">
        <v>279</v>
      </c>
      <c r="E6" s="66">
        <v>238</v>
      </c>
      <c r="F6" s="66">
        <v>278</v>
      </c>
      <c r="G6" s="66">
        <v>268</v>
      </c>
      <c r="H6" s="66">
        <v>244</v>
      </c>
      <c r="I6" s="66">
        <v>279</v>
      </c>
      <c r="J6" s="66">
        <v>235</v>
      </c>
      <c r="K6" s="66">
        <f t="shared" ref="K6:K40" si="0">SUM(C6:J6)</f>
        <v>2056</v>
      </c>
      <c r="L6" s="66">
        <v>260</v>
      </c>
      <c r="M6" s="66">
        <f t="shared" ref="M6:M40" si="1">K6+L6</f>
        <v>2316</v>
      </c>
      <c r="N6" s="68">
        <f t="shared" ref="N6:N40" si="2">K6/8</f>
        <v>257</v>
      </c>
    </row>
    <row r="7" spans="1:14">
      <c r="A7" s="60">
        <v>2</v>
      </c>
      <c r="B7" s="60" t="s">
        <v>30</v>
      </c>
      <c r="C7" s="66">
        <v>289</v>
      </c>
      <c r="D7" s="66">
        <v>216</v>
      </c>
      <c r="E7" s="66">
        <v>257</v>
      </c>
      <c r="F7" s="66">
        <v>236</v>
      </c>
      <c r="G7" s="66">
        <v>267</v>
      </c>
      <c r="H7" s="66">
        <v>254</v>
      </c>
      <c r="I7" s="66">
        <v>226</v>
      </c>
      <c r="J7" s="66">
        <v>248</v>
      </c>
      <c r="K7" s="66">
        <f t="shared" si="0"/>
        <v>1993</v>
      </c>
      <c r="L7" s="66">
        <v>280</v>
      </c>
      <c r="M7" s="66">
        <f t="shared" si="1"/>
        <v>2273</v>
      </c>
      <c r="N7" s="68">
        <f t="shared" si="2"/>
        <v>249.125</v>
      </c>
    </row>
    <row r="8" spans="1:14">
      <c r="A8" s="60">
        <v>3</v>
      </c>
      <c r="B8" s="67" t="s">
        <v>51</v>
      </c>
      <c r="C8" s="66">
        <v>237</v>
      </c>
      <c r="D8" s="66">
        <v>300</v>
      </c>
      <c r="E8" s="66">
        <v>184</v>
      </c>
      <c r="F8" s="66">
        <v>251</v>
      </c>
      <c r="G8" s="66">
        <v>203</v>
      </c>
      <c r="H8" s="66">
        <v>249</v>
      </c>
      <c r="I8" s="66">
        <v>279</v>
      </c>
      <c r="J8" s="66">
        <v>277</v>
      </c>
      <c r="K8" s="66">
        <f t="shared" si="0"/>
        <v>1980</v>
      </c>
      <c r="L8" s="66">
        <v>240</v>
      </c>
      <c r="M8" s="66">
        <f t="shared" si="1"/>
        <v>2220</v>
      </c>
      <c r="N8" s="68">
        <f t="shared" si="2"/>
        <v>247.5</v>
      </c>
    </row>
    <row r="9" spans="1:14">
      <c r="A9" s="60">
        <v>4</v>
      </c>
      <c r="B9" s="67" t="s">
        <v>36</v>
      </c>
      <c r="C9" s="66">
        <v>258</v>
      </c>
      <c r="D9" s="66">
        <v>203</v>
      </c>
      <c r="E9" s="66">
        <v>279</v>
      </c>
      <c r="F9" s="66">
        <v>278</v>
      </c>
      <c r="G9" s="66">
        <v>222</v>
      </c>
      <c r="H9" s="66">
        <v>164</v>
      </c>
      <c r="I9" s="66">
        <v>248</v>
      </c>
      <c r="J9" s="66">
        <v>289</v>
      </c>
      <c r="K9" s="66">
        <f t="shared" si="0"/>
        <v>1941</v>
      </c>
      <c r="L9" s="66">
        <v>220</v>
      </c>
      <c r="M9" s="66">
        <f t="shared" si="1"/>
        <v>2161</v>
      </c>
      <c r="N9" s="68">
        <f t="shared" si="2"/>
        <v>242.625</v>
      </c>
    </row>
    <row r="10" spans="1:14">
      <c r="A10" s="60">
        <v>5</v>
      </c>
      <c r="B10" s="69" t="s">
        <v>52</v>
      </c>
      <c r="C10" s="66">
        <v>224</v>
      </c>
      <c r="D10" s="66">
        <v>213</v>
      </c>
      <c r="E10" s="66">
        <v>279</v>
      </c>
      <c r="F10" s="66">
        <v>208</v>
      </c>
      <c r="G10" s="66">
        <v>248</v>
      </c>
      <c r="H10" s="66">
        <v>277</v>
      </c>
      <c r="I10" s="66">
        <v>235</v>
      </c>
      <c r="J10" s="66">
        <v>236</v>
      </c>
      <c r="K10" s="66">
        <f t="shared" si="0"/>
        <v>1920</v>
      </c>
      <c r="L10" s="66">
        <v>240</v>
      </c>
      <c r="M10" s="66">
        <f t="shared" si="1"/>
        <v>2160</v>
      </c>
      <c r="N10" s="68">
        <f t="shared" si="2"/>
        <v>240</v>
      </c>
    </row>
    <row r="11" spans="1:14">
      <c r="A11" s="60">
        <v>6</v>
      </c>
      <c r="B11" s="60" t="s">
        <v>25</v>
      </c>
      <c r="C11" s="66">
        <v>193</v>
      </c>
      <c r="D11" s="66">
        <v>226</v>
      </c>
      <c r="E11" s="66">
        <v>299</v>
      </c>
      <c r="F11" s="66">
        <v>208</v>
      </c>
      <c r="G11" s="66">
        <v>257</v>
      </c>
      <c r="H11" s="66">
        <v>265</v>
      </c>
      <c r="I11" s="66">
        <v>200</v>
      </c>
      <c r="J11" s="66">
        <v>234</v>
      </c>
      <c r="K11" s="66">
        <f t="shared" si="0"/>
        <v>1882</v>
      </c>
      <c r="L11" s="66">
        <v>240</v>
      </c>
      <c r="M11" s="66">
        <f t="shared" si="1"/>
        <v>2122</v>
      </c>
      <c r="N11" s="68">
        <f t="shared" si="2"/>
        <v>235.25</v>
      </c>
    </row>
    <row r="12" spans="1:14">
      <c r="A12" s="60">
        <v>7</v>
      </c>
      <c r="B12" s="70" t="s">
        <v>53</v>
      </c>
      <c r="C12" s="66">
        <v>227</v>
      </c>
      <c r="D12" s="66">
        <v>217</v>
      </c>
      <c r="E12" s="66">
        <v>267</v>
      </c>
      <c r="F12" s="66">
        <v>206</v>
      </c>
      <c r="G12" s="66">
        <v>235</v>
      </c>
      <c r="H12" s="66">
        <v>234</v>
      </c>
      <c r="I12" s="66">
        <v>277</v>
      </c>
      <c r="J12" s="66">
        <v>217</v>
      </c>
      <c r="K12" s="66">
        <f t="shared" si="0"/>
        <v>1880</v>
      </c>
      <c r="L12" s="66">
        <v>180</v>
      </c>
      <c r="M12" s="66">
        <f t="shared" si="1"/>
        <v>2060</v>
      </c>
      <c r="N12" s="68">
        <f t="shared" si="2"/>
        <v>235</v>
      </c>
    </row>
    <row r="13" spans="1:14">
      <c r="A13" s="60">
        <v>8</v>
      </c>
      <c r="B13" s="67" t="s">
        <v>64</v>
      </c>
      <c r="C13" s="66">
        <v>235</v>
      </c>
      <c r="D13" s="66">
        <v>203</v>
      </c>
      <c r="E13" s="66">
        <v>259</v>
      </c>
      <c r="F13" s="66">
        <v>236</v>
      </c>
      <c r="G13" s="66">
        <v>226</v>
      </c>
      <c r="H13" s="66">
        <v>215</v>
      </c>
      <c r="I13" s="66">
        <v>279</v>
      </c>
      <c r="J13" s="66">
        <v>211</v>
      </c>
      <c r="K13" s="66">
        <f t="shared" si="0"/>
        <v>1864</v>
      </c>
      <c r="L13" s="66">
        <v>240</v>
      </c>
      <c r="M13" s="66">
        <f t="shared" si="1"/>
        <v>2104</v>
      </c>
      <c r="N13" s="68">
        <f t="shared" si="2"/>
        <v>233</v>
      </c>
    </row>
    <row r="14" spans="1:14">
      <c r="A14" s="60">
        <v>9</v>
      </c>
      <c r="B14" s="60" t="s">
        <v>22</v>
      </c>
      <c r="C14" s="66">
        <v>237</v>
      </c>
      <c r="D14" s="66">
        <v>279</v>
      </c>
      <c r="E14" s="66">
        <v>208</v>
      </c>
      <c r="F14" s="66">
        <v>257</v>
      </c>
      <c r="G14" s="66">
        <v>269</v>
      </c>
      <c r="H14" s="66">
        <v>221</v>
      </c>
      <c r="I14" s="66">
        <v>212</v>
      </c>
      <c r="J14" s="66">
        <v>156</v>
      </c>
      <c r="K14" s="66">
        <f t="shared" si="0"/>
        <v>1839</v>
      </c>
      <c r="L14" s="66">
        <v>240</v>
      </c>
      <c r="M14" s="66">
        <f t="shared" si="1"/>
        <v>2079</v>
      </c>
      <c r="N14" s="68">
        <f t="shared" si="2"/>
        <v>229.875</v>
      </c>
    </row>
    <row r="15" spans="1:14">
      <c r="A15" s="60">
        <v>10</v>
      </c>
      <c r="B15" s="67" t="s">
        <v>58</v>
      </c>
      <c r="C15" s="66">
        <v>202</v>
      </c>
      <c r="D15" s="66">
        <v>237</v>
      </c>
      <c r="E15" s="66">
        <v>223</v>
      </c>
      <c r="F15" s="66">
        <v>263</v>
      </c>
      <c r="G15" s="66">
        <v>244</v>
      </c>
      <c r="H15" s="66">
        <v>216</v>
      </c>
      <c r="I15" s="66">
        <v>234</v>
      </c>
      <c r="J15" s="66">
        <v>204</v>
      </c>
      <c r="K15" s="66">
        <f t="shared" si="0"/>
        <v>1823</v>
      </c>
      <c r="L15" s="66">
        <v>80</v>
      </c>
      <c r="M15" s="66">
        <f t="shared" si="1"/>
        <v>1903</v>
      </c>
      <c r="N15" s="68">
        <f t="shared" si="2"/>
        <v>227.875</v>
      </c>
    </row>
    <row r="16" spans="1:14">
      <c r="A16" s="60">
        <v>11</v>
      </c>
      <c r="B16" s="60" t="s">
        <v>29</v>
      </c>
      <c r="C16" s="66">
        <v>204</v>
      </c>
      <c r="D16" s="66">
        <v>255</v>
      </c>
      <c r="E16" s="66">
        <v>254</v>
      </c>
      <c r="F16" s="66">
        <v>191</v>
      </c>
      <c r="G16" s="66">
        <v>229</v>
      </c>
      <c r="H16" s="66">
        <v>238</v>
      </c>
      <c r="I16" s="66">
        <v>223</v>
      </c>
      <c r="J16" s="66">
        <v>225</v>
      </c>
      <c r="K16" s="66">
        <f t="shared" si="0"/>
        <v>1819</v>
      </c>
      <c r="L16" s="66">
        <v>160</v>
      </c>
      <c r="M16" s="66">
        <f t="shared" si="1"/>
        <v>1979</v>
      </c>
      <c r="N16" s="68">
        <f t="shared" si="2"/>
        <v>227.375</v>
      </c>
    </row>
    <row r="17" spans="1:14">
      <c r="A17" s="60">
        <v>12</v>
      </c>
      <c r="B17" s="67" t="s">
        <v>60</v>
      </c>
      <c r="C17" s="66">
        <v>200</v>
      </c>
      <c r="D17" s="66">
        <v>226</v>
      </c>
      <c r="E17" s="66">
        <v>228</v>
      </c>
      <c r="F17" s="66">
        <v>247</v>
      </c>
      <c r="G17" s="66">
        <v>223</v>
      </c>
      <c r="H17" s="66">
        <v>267</v>
      </c>
      <c r="I17" s="66">
        <v>228</v>
      </c>
      <c r="J17" s="66">
        <v>191</v>
      </c>
      <c r="K17" s="66">
        <f t="shared" si="0"/>
        <v>1810</v>
      </c>
      <c r="L17" s="66">
        <v>200</v>
      </c>
      <c r="M17" s="66">
        <f t="shared" si="1"/>
        <v>2010</v>
      </c>
      <c r="N17" s="68">
        <f t="shared" si="2"/>
        <v>226.25</v>
      </c>
    </row>
    <row r="18" spans="1:14">
      <c r="A18" s="60">
        <v>13</v>
      </c>
      <c r="B18" s="67" t="s">
        <v>57</v>
      </c>
      <c r="C18" s="66">
        <v>268</v>
      </c>
      <c r="D18" s="66">
        <v>192</v>
      </c>
      <c r="E18" s="66">
        <v>236</v>
      </c>
      <c r="F18" s="66">
        <v>212</v>
      </c>
      <c r="G18" s="66">
        <v>249</v>
      </c>
      <c r="H18" s="66">
        <v>221</v>
      </c>
      <c r="I18" s="66">
        <v>206</v>
      </c>
      <c r="J18" s="66">
        <v>221</v>
      </c>
      <c r="K18" s="66">
        <f t="shared" si="0"/>
        <v>1805</v>
      </c>
      <c r="L18" s="66">
        <v>120</v>
      </c>
      <c r="M18" s="66">
        <f t="shared" si="1"/>
        <v>1925</v>
      </c>
      <c r="N18" s="68">
        <f t="shared" si="2"/>
        <v>225.625</v>
      </c>
    </row>
    <row r="19" spans="1:14">
      <c r="A19" s="60">
        <v>14</v>
      </c>
      <c r="B19" s="70" t="s">
        <v>39</v>
      </c>
      <c r="C19" s="66">
        <v>208</v>
      </c>
      <c r="D19" s="66">
        <v>169</v>
      </c>
      <c r="E19" s="66">
        <v>248</v>
      </c>
      <c r="F19" s="66">
        <v>232</v>
      </c>
      <c r="G19" s="66">
        <v>226</v>
      </c>
      <c r="H19" s="66">
        <v>244</v>
      </c>
      <c r="I19" s="66">
        <v>194</v>
      </c>
      <c r="J19" s="66">
        <v>279</v>
      </c>
      <c r="K19" s="66">
        <f t="shared" si="0"/>
        <v>1800</v>
      </c>
      <c r="L19" s="66">
        <v>160</v>
      </c>
      <c r="M19" s="66">
        <f t="shared" si="1"/>
        <v>1960</v>
      </c>
      <c r="N19" s="68">
        <f t="shared" si="2"/>
        <v>225</v>
      </c>
    </row>
    <row r="20" spans="1:14">
      <c r="A20" s="60">
        <v>15</v>
      </c>
      <c r="B20" s="67" t="s">
        <v>27</v>
      </c>
      <c r="C20" s="66">
        <v>213</v>
      </c>
      <c r="D20" s="66">
        <v>248</v>
      </c>
      <c r="E20" s="66">
        <v>201</v>
      </c>
      <c r="F20" s="66">
        <v>248</v>
      </c>
      <c r="G20" s="66">
        <v>191</v>
      </c>
      <c r="H20" s="66">
        <v>260</v>
      </c>
      <c r="I20" s="66">
        <v>223</v>
      </c>
      <c r="J20" s="66">
        <v>202</v>
      </c>
      <c r="K20" s="66">
        <f t="shared" si="0"/>
        <v>1786</v>
      </c>
      <c r="L20" s="66">
        <v>120</v>
      </c>
      <c r="M20" s="66">
        <f t="shared" si="1"/>
        <v>1906</v>
      </c>
      <c r="N20" s="68">
        <f t="shared" si="2"/>
        <v>223.25</v>
      </c>
    </row>
    <row r="21" spans="1:14">
      <c r="A21" s="60">
        <v>16</v>
      </c>
      <c r="B21" s="67" t="s">
        <v>77</v>
      </c>
      <c r="C21" s="66">
        <v>226</v>
      </c>
      <c r="D21" s="66">
        <v>199</v>
      </c>
      <c r="E21" s="66">
        <v>196</v>
      </c>
      <c r="F21" s="66">
        <v>234</v>
      </c>
      <c r="G21" s="66">
        <v>247</v>
      </c>
      <c r="H21" s="66">
        <v>247</v>
      </c>
      <c r="I21" s="66">
        <v>236</v>
      </c>
      <c r="J21" s="66">
        <v>199</v>
      </c>
      <c r="K21" s="66">
        <f t="shared" si="0"/>
        <v>1784</v>
      </c>
      <c r="L21" s="66">
        <v>180</v>
      </c>
      <c r="M21" s="66">
        <f t="shared" si="1"/>
        <v>1964</v>
      </c>
      <c r="N21" s="68">
        <f t="shared" si="2"/>
        <v>223</v>
      </c>
    </row>
    <row r="22" spans="1:14">
      <c r="A22" s="60">
        <v>17</v>
      </c>
      <c r="B22" s="60" t="s">
        <v>55</v>
      </c>
      <c r="C22" s="66">
        <v>226</v>
      </c>
      <c r="D22" s="66">
        <v>184</v>
      </c>
      <c r="E22" s="66">
        <v>196</v>
      </c>
      <c r="F22" s="66">
        <v>204</v>
      </c>
      <c r="G22" s="66">
        <v>235</v>
      </c>
      <c r="H22" s="66">
        <v>224</v>
      </c>
      <c r="I22" s="66">
        <v>223</v>
      </c>
      <c r="J22" s="66">
        <v>289</v>
      </c>
      <c r="K22" s="66">
        <f t="shared" si="0"/>
        <v>1781</v>
      </c>
      <c r="L22" s="66">
        <v>200</v>
      </c>
      <c r="M22" s="66">
        <f t="shared" si="1"/>
        <v>1981</v>
      </c>
      <c r="N22" s="68">
        <f t="shared" si="2"/>
        <v>222.625</v>
      </c>
    </row>
    <row r="23" spans="1:14">
      <c r="A23" s="60">
        <v>18</v>
      </c>
      <c r="B23" s="70" t="s">
        <v>23</v>
      </c>
      <c r="C23" s="66">
        <v>255</v>
      </c>
      <c r="D23" s="66">
        <v>200</v>
      </c>
      <c r="E23" s="66">
        <v>237</v>
      </c>
      <c r="F23" s="66">
        <v>269</v>
      </c>
      <c r="G23" s="66">
        <v>168</v>
      </c>
      <c r="H23" s="66">
        <v>213</v>
      </c>
      <c r="I23" s="66">
        <v>214</v>
      </c>
      <c r="J23" s="66">
        <v>216</v>
      </c>
      <c r="K23" s="66">
        <f t="shared" si="0"/>
        <v>1772</v>
      </c>
      <c r="L23" s="66">
        <v>120</v>
      </c>
      <c r="M23" s="66">
        <f t="shared" si="1"/>
        <v>1892</v>
      </c>
      <c r="N23" s="68">
        <f t="shared" si="2"/>
        <v>221.5</v>
      </c>
    </row>
    <row r="24" spans="1:14">
      <c r="A24" s="60">
        <v>19</v>
      </c>
      <c r="B24" s="60" t="s">
        <v>69</v>
      </c>
      <c r="C24" s="66">
        <v>226</v>
      </c>
      <c r="D24" s="66">
        <v>257</v>
      </c>
      <c r="E24" s="66">
        <v>206</v>
      </c>
      <c r="F24" s="66">
        <v>279</v>
      </c>
      <c r="G24" s="66">
        <v>206</v>
      </c>
      <c r="H24" s="66">
        <v>182</v>
      </c>
      <c r="I24" s="66">
        <v>168</v>
      </c>
      <c r="J24" s="66">
        <v>245</v>
      </c>
      <c r="K24" s="66">
        <f t="shared" si="0"/>
        <v>1769</v>
      </c>
      <c r="L24" s="66">
        <v>120</v>
      </c>
      <c r="M24" s="66">
        <f t="shared" si="1"/>
        <v>1889</v>
      </c>
      <c r="N24" s="68">
        <f t="shared" si="2"/>
        <v>221.125</v>
      </c>
    </row>
    <row r="25" spans="1:14">
      <c r="A25" s="60">
        <v>20</v>
      </c>
      <c r="B25" s="60" t="s">
        <v>54</v>
      </c>
      <c r="C25" s="66">
        <v>260</v>
      </c>
      <c r="D25" s="66">
        <v>194</v>
      </c>
      <c r="E25" s="66">
        <v>215</v>
      </c>
      <c r="F25" s="66">
        <v>204</v>
      </c>
      <c r="G25" s="66">
        <v>234</v>
      </c>
      <c r="H25" s="66">
        <v>202</v>
      </c>
      <c r="I25" s="66">
        <v>226</v>
      </c>
      <c r="J25" s="66">
        <v>225</v>
      </c>
      <c r="K25" s="66">
        <f t="shared" si="0"/>
        <v>1760</v>
      </c>
      <c r="L25" s="66">
        <v>240</v>
      </c>
      <c r="M25" s="66">
        <f t="shared" si="1"/>
        <v>2000</v>
      </c>
      <c r="N25" s="68">
        <f t="shared" si="2"/>
        <v>220</v>
      </c>
    </row>
    <row r="26" spans="1:14">
      <c r="A26" s="60">
        <v>21</v>
      </c>
      <c r="B26" s="67" t="s">
        <v>56</v>
      </c>
      <c r="C26" s="66">
        <v>198</v>
      </c>
      <c r="D26" s="66">
        <v>268</v>
      </c>
      <c r="E26" s="66">
        <v>238</v>
      </c>
      <c r="F26" s="66">
        <v>157</v>
      </c>
      <c r="G26" s="66">
        <v>218</v>
      </c>
      <c r="H26" s="66">
        <v>214</v>
      </c>
      <c r="I26" s="66">
        <v>237</v>
      </c>
      <c r="J26" s="66">
        <v>222</v>
      </c>
      <c r="K26" s="66">
        <f t="shared" si="0"/>
        <v>1752</v>
      </c>
      <c r="L26" s="66">
        <v>200</v>
      </c>
      <c r="M26" s="66">
        <f t="shared" si="1"/>
        <v>1952</v>
      </c>
      <c r="N26" s="68">
        <f t="shared" si="2"/>
        <v>219</v>
      </c>
    </row>
    <row r="27" spans="1:14">
      <c r="A27" s="60">
        <v>22</v>
      </c>
      <c r="B27" s="60" t="s">
        <v>61</v>
      </c>
      <c r="C27" s="66">
        <v>219</v>
      </c>
      <c r="D27" s="66">
        <v>247</v>
      </c>
      <c r="E27" s="66">
        <v>208</v>
      </c>
      <c r="F27" s="66">
        <v>206</v>
      </c>
      <c r="G27" s="66">
        <v>199</v>
      </c>
      <c r="H27" s="66">
        <v>245</v>
      </c>
      <c r="I27" s="66">
        <v>200</v>
      </c>
      <c r="J27" s="66">
        <v>224</v>
      </c>
      <c r="K27" s="66">
        <f t="shared" si="0"/>
        <v>1748</v>
      </c>
      <c r="L27" s="66">
        <v>140</v>
      </c>
      <c r="M27" s="66">
        <f t="shared" si="1"/>
        <v>1888</v>
      </c>
      <c r="N27" s="68">
        <f t="shared" si="2"/>
        <v>218.5</v>
      </c>
    </row>
    <row r="28" spans="1:14">
      <c r="A28" s="60">
        <v>23</v>
      </c>
      <c r="B28" s="60" t="s">
        <v>34</v>
      </c>
      <c r="C28" s="66">
        <v>204</v>
      </c>
      <c r="D28" s="66">
        <v>207</v>
      </c>
      <c r="E28" s="66">
        <v>266</v>
      </c>
      <c r="F28" s="66">
        <v>207</v>
      </c>
      <c r="G28" s="66">
        <v>212</v>
      </c>
      <c r="H28" s="66">
        <v>223</v>
      </c>
      <c r="I28" s="66">
        <v>206</v>
      </c>
      <c r="J28" s="66">
        <v>207</v>
      </c>
      <c r="K28" s="66">
        <f t="shared" si="0"/>
        <v>1732</v>
      </c>
      <c r="L28" s="66">
        <v>160</v>
      </c>
      <c r="M28" s="66">
        <f t="shared" si="1"/>
        <v>1892</v>
      </c>
      <c r="N28" s="68">
        <f t="shared" si="2"/>
        <v>216.5</v>
      </c>
    </row>
    <row r="29" spans="1:14">
      <c r="A29" s="60">
        <v>24</v>
      </c>
      <c r="B29" s="67" t="s">
        <v>40</v>
      </c>
      <c r="C29" s="66">
        <v>236</v>
      </c>
      <c r="D29" s="66">
        <v>214</v>
      </c>
      <c r="E29" s="66">
        <v>205</v>
      </c>
      <c r="F29" s="66">
        <v>216</v>
      </c>
      <c r="G29" s="66">
        <v>224</v>
      </c>
      <c r="H29" s="66">
        <v>205</v>
      </c>
      <c r="I29" s="66">
        <v>215</v>
      </c>
      <c r="J29" s="66">
        <v>192</v>
      </c>
      <c r="K29" s="66">
        <f t="shared" si="0"/>
        <v>1707</v>
      </c>
      <c r="L29" s="66">
        <v>80</v>
      </c>
      <c r="M29" s="66">
        <f t="shared" si="1"/>
        <v>1787</v>
      </c>
      <c r="N29" s="68">
        <f t="shared" si="2"/>
        <v>213.375</v>
      </c>
    </row>
    <row r="30" spans="1:14">
      <c r="A30" s="60">
        <v>25</v>
      </c>
      <c r="B30" s="67" t="s">
        <v>71</v>
      </c>
      <c r="C30" s="66">
        <v>224</v>
      </c>
      <c r="D30" s="66">
        <v>249</v>
      </c>
      <c r="E30" s="66">
        <v>204</v>
      </c>
      <c r="F30" s="66">
        <v>169</v>
      </c>
      <c r="G30" s="66">
        <v>202</v>
      </c>
      <c r="H30" s="66">
        <v>202</v>
      </c>
      <c r="I30" s="66">
        <v>195</v>
      </c>
      <c r="J30" s="66">
        <v>257</v>
      </c>
      <c r="K30" s="66">
        <f t="shared" si="0"/>
        <v>1702</v>
      </c>
      <c r="L30" s="66">
        <v>120</v>
      </c>
      <c r="M30" s="66">
        <f t="shared" si="1"/>
        <v>1822</v>
      </c>
      <c r="N30" s="68">
        <f t="shared" si="2"/>
        <v>212.75</v>
      </c>
    </row>
    <row r="31" spans="1:14">
      <c r="A31" s="60">
        <v>26</v>
      </c>
      <c r="B31" s="69" t="s">
        <v>70</v>
      </c>
      <c r="C31" s="66">
        <v>212</v>
      </c>
      <c r="D31" s="66">
        <v>248</v>
      </c>
      <c r="E31" s="66">
        <v>170</v>
      </c>
      <c r="F31" s="66">
        <v>245</v>
      </c>
      <c r="G31" s="66">
        <v>207</v>
      </c>
      <c r="H31" s="66">
        <v>224</v>
      </c>
      <c r="I31" s="66">
        <v>179</v>
      </c>
      <c r="J31" s="66">
        <v>206</v>
      </c>
      <c r="K31" s="66">
        <f t="shared" si="0"/>
        <v>1691</v>
      </c>
      <c r="L31" s="66">
        <v>160</v>
      </c>
      <c r="M31" s="66">
        <f t="shared" si="1"/>
        <v>1851</v>
      </c>
      <c r="N31" s="68">
        <f t="shared" si="2"/>
        <v>211.375</v>
      </c>
    </row>
    <row r="32" spans="1:14">
      <c r="A32" s="60">
        <v>27</v>
      </c>
      <c r="B32" s="67" t="s">
        <v>42</v>
      </c>
      <c r="C32" s="66">
        <v>217</v>
      </c>
      <c r="D32" s="66">
        <v>228</v>
      </c>
      <c r="E32" s="66">
        <v>207</v>
      </c>
      <c r="F32" s="66">
        <v>195</v>
      </c>
      <c r="G32" s="66">
        <v>216</v>
      </c>
      <c r="H32" s="66">
        <v>217</v>
      </c>
      <c r="I32" s="66">
        <v>192</v>
      </c>
      <c r="J32" s="66">
        <v>214</v>
      </c>
      <c r="K32" s="66">
        <f t="shared" si="0"/>
        <v>1686</v>
      </c>
      <c r="L32" s="66">
        <v>160</v>
      </c>
      <c r="M32" s="66">
        <f t="shared" si="1"/>
        <v>1846</v>
      </c>
      <c r="N32" s="68">
        <f t="shared" si="2"/>
        <v>210.75</v>
      </c>
    </row>
    <row r="33" spans="1:14">
      <c r="A33" s="60">
        <v>28</v>
      </c>
      <c r="B33" s="67" t="s">
        <v>72</v>
      </c>
      <c r="C33" s="66">
        <v>215</v>
      </c>
      <c r="D33" s="66">
        <v>238</v>
      </c>
      <c r="E33" s="66">
        <v>171</v>
      </c>
      <c r="F33" s="66">
        <v>164</v>
      </c>
      <c r="G33" s="66">
        <v>231</v>
      </c>
      <c r="H33" s="66">
        <v>213</v>
      </c>
      <c r="I33" s="66">
        <v>258</v>
      </c>
      <c r="J33" s="66">
        <v>195</v>
      </c>
      <c r="K33" s="66">
        <f t="shared" si="0"/>
        <v>1685</v>
      </c>
      <c r="L33" s="66">
        <v>40</v>
      </c>
      <c r="M33" s="66">
        <f t="shared" si="1"/>
        <v>1725</v>
      </c>
      <c r="N33" s="68">
        <f t="shared" si="2"/>
        <v>210.625</v>
      </c>
    </row>
    <row r="34" spans="1:14">
      <c r="A34" s="60">
        <v>29</v>
      </c>
      <c r="B34" s="69" t="s">
        <v>31</v>
      </c>
      <c r="C34" s="66">
        <v>191</v>
      </c>
      <c r="D34" s="66">
        <v>209</v>
      </c>
      <c r="E34" s="66">
        <v>244</v>
      </c>
      <c r="F34" s="66">
        <v>191</v>
      </c>
      <c r="G34" s="66">
        <v>193</v>
      </c>
      <c r="H34" s="66">
        <v>194</v>
      </c>
      <c r="I34" s="66">
        <v>217</v>
      </c>
      <c r="J34" s="66">
        <v>236</v>
      </c>
      <c r="K34" s="66">
        <f t="shared" si="0"/>
        <v>1675</v>
      </c>
      <c r="L34" s="66">
        <v>80</v>
      </c>
      <c r="M34" s="66">
        <f t="shared" si="1"/>
        <v>1755</v>
      </c>
      <c r="N34" s="68">
        <f t="shared" si="2"/>
        <v>209.375</v>
      </c>
    </row>
    <row r="35" spans="1:14">
      <c r="A35" s="60">
        <v>30</v>
      </c>
      <c r="B35" s="60" t="s">
        <v>76</v>
      </c>
      <c r="C35" s="66">
        <v>225</v>
      </c>
      <c r="D35" s="66">
        <v>170</v>
      </c>
      <c r="E35" s="66">
        <v>195</v>
      </c>
      <c r="F35" s="66">
        <v>203</v>
      </c>
      <c r="G35" s="66">
        <v>145</v>
      </c>
      <c r="H35" s="66">
        <v>240</v>
      </c>
      <c r="I35" s="66">
        <v>245</v>
      </c>
      <c r="J35" s="66">
        <v>236</v>
      </c>
      <c r="K35" s="66">
        <f t="shared" si="0"/>
        <v>1659</v>
      </c>
      <c r="L35" s="66">
        <v>200</v>
      </c>
      <c r="M35" s="66">
        <f t="shared" si="1"/>
        <v>1859</v>
      </c>
      <c r="N35" s="68">
        <f t="shared" si="2"/>
        <v>207.375</v>
      </c>
    </row>
    <row r="36" spans="1:14">
      <c r="A36" s="60">
        <v>31</v>
      </c>
      <c r="B36" s="67" t="s">
        <v>24</v>
      </c>
      <c r="C36" s="66">
        <v>175</v>
      </c>
      <c r="D36" s="66">
        <v>199</v>
      </c>
      <c r="E36" s="66">
        <v>174</v>
      </c>
      <c r="F36" s="66">
        <v>202</v>
      </c>
      <c r="G36" s="66">
        <v>278</v>
      </c>
      <c r="H36" s="66">
        <v>207</v>
      </c>
      <c r="I36" s="66">
        <v>197</v>
      </c>
      <c r="J36" s="66">
        <v>214</v>
      </c>
      <c r="K36" s="66">
        <f t="shared" si="0"/>
        <v>1646</v>
      </c>
      <c r="L36" s="66">
        <v>100</v>
      </c>
      <c r="M36" s="66">
        <f t="shared" si="1"/>
        <v>1746</v>
      </c>
      <c r="N36" s="68">
        <f t="shared" si="2"/>
        <v>205.75</v>
      </c>
    </row>
    <row r="37" spans="1:14">
      <c r="A37" s="60">
        <v>32</v>
      </c>
      <c r="B37" s="67" t="s">
        <v>73</v>
      </c>
      <c r="C37" s="66">
        <v>205</v>
      </c>
      <c r="D37" s="66">
        <v>176</v>
      </c>
      <c r="E37" s="66">
        <v>203</v>
      </c>
      <c r="F37" s="66">
        <v>223</v>
      </c>
      <c r="G37" s="66">
        <v>214</v>
      </c>
      <c r="H37" s="66">
        <v>180</v>
      </c>
      <c r="I37" s="66">
        <v>225</v>
      </c>
      <c r="J37" s="66">
        <v>203</v>
      </c>
      <c r="K37" s="66">
        <f t="shared" si="0"/>
        <v>1629</v>
      </c>
      <c r="L37" s="66">
        <v>80</v>
      </c>
      <c r="M37" s="66">
        <f t="shared" si="1"/>
        <v>1709</v>
      </c>
      <c r="N37" s="68">
        <f t="shared" si="2"/>
        <v>203.625</v>
      </c>
    </row>
    <row r="38" spans="1:14">
      <c r="A38" s="60">
        <v>33</v>
      </c>
      <c r="B38" s="67" t="s">
        <v>74</v>
      </c>
      <c r="C38" s="66">
        <v>205</v>
      </c>
      <c r="D38" s="66">
        <v>200</v>
      </c>
      <c r="E38" s="66">
        <v>217</v>
      </c>
      <c r="F38" s="66">
        <v>181</v>
      </c>
      <c r="G38" s="66">
        <v>217</v>
      </c>
      <c r="H38" s="66">
        <v>174</v>
      </c>
      <c r="I38" s="66">
        <v>236</v>
      </c>
      <c r="J38" s="66">
        <v>189</v>
      </c>
      <c r="K38" s="66">
        <f t="shared" si="0"/>
        <v>1619</v>
      </c>
      <c r="L38" s="66">
        <v>40</v>
      </c>
      <c r="M38" s="66">
        <f t="shared" si="1"/>
        <v>1659</v>
      </c>
      <c r="N38" s="68">
        <f t="shared" si="2"/>
        <v>202.375</v>
      </c>
    </row>
    <row r="39" spans="1:14">
      <c r="A39" s="60">
        <v>34</v>
      </c>
      <c r="B39" s="67" t="s">
        <v>75</v>
      </c>
      <c r="C39" s="66">
        <v>211</v>
      </c>
      <c r="D39" s="66">
        <v>210</v>
      </c>
      <c r="E39" s="66">
        <v>189</v>
      </c>
      <c r="F39" s="66">
        <v>162</v>
      </c>
      <c r="G39" s="66">
        <v>189</v>
      </c>
      <c r="H39" s="66">
        <v>192</v>
      </c>
      <c r="I39" s="66">
        <v>188</v>
      </c>
      <c r="J39" s="66">
        <v>205</v>
      </c>
      <c r="K39" s="66">
        <f t="shared" si="0"/>
        <v>1546</v>
      </c>
      <c r="L39" s="66">
        <v>80</v>
      </c>
      <c r="M39" s="66">
        <f t="shared" si="1"/>
        <v>1626</v>
      </c>
      <c r="N39" s="68">
        <f t="shared" si="2"/>
        <v>193.25</v>
      </c>
    </row>
    <row r="40" spans="1:14">
      <c r="A40" s="60">
        <v>35</v>
      </c>
      <c r="B40" s="67" t="s">
        <v>41</v>
      </c>
      <c r="C40" s="66">
        <v>178</v>
      </c>
      <c r="D40" s="66">
        <v>212</v>
      </c>
      <c r="E40" s="66">
        <v>188</v>
      </c>
      <c r="F40" s="66">
        <v>186</v>
      </c>
      <c r="G40" s="66">
        <v>141</v>
      </c>
      <c r="H40" s="66">
        <v>224</v>
      </c>
      <c r="I40" s="66">
        <v>212</v>
      </c>
      <c r="J40" s="66">
        <v>192</v>
      </c>
      <c r="K40" s="66">
        <f t="shared" si="0"/>
        <v>1533</v>
      </c>
      <c r="L40" s="66">
        <v>80</v>
      </c>
      <c r="M40" s="66">
        <f t="shared" si="1"/>
        <v>1613</v>
      </c>
      <c r="N40" s="68">
        <f t="shared" si="2"/>
        <v>191.625</v>
      </c>
    </row>
    <row r="41" spans="1:14">
      <c r="B41" s="56" t="s">
        <v>5</v>
      </c>
      <c r="C41" s="57"/>
      <c r="D41" s="57"/>
      <c r="E41" s="57"/>
    </row>
    <row r="42" spans="1:14">
      <c r="B42" s="56" t="s">
        <v>48</v>
      </c>
      <c r="C42" s="58">
        <v>33969</v>
      </c>
      <c r="E42" s="71">
        <v>223.48026315789474</v>
      </c>
    </row>
    <row r="43" spans="1:14">
      <c r="B43" s="56" t="s">
        <v>49</v>
      </c>
      <c r="C43" s="58">
        <v>10610</v>
      </c>
      <c r="E43" s="71">
        <v>221.04166666666666</v>
      </c>
    </row>
    <row r="44" spans="1:14">
      <c r="B44" s="56" t="s">
        <v>50</v>
      </c>
      <c r="C44" s="58">
        <v>8937</v>
      </c>
      <c r="E44" s="71">
        <v>223.42500000000001</v>
      </c>
    </row>
    <row r="45" spans="1:14">
      <c r="B45" s="56" t="s">
        <v>35</v>
      </c>
      <c r="C45" s="58">
        <v>8558</v>
      </c>
      <c r="E45" s="71">
        <v>213.95</v>
      </c>
    </row>
    <row r="46" spans="1:14">
      <c r="B46" s="56" t="s">
        <v>7</v>
      </c>
      <c r="C46" s="58">
        <v>62074</v>
      </c>
      <c r="E46" s="56"/>
    </row>
    <row r="47" spans="1:14">
      <c r="B47" s="56" t="s">
        <v>6</v>
      </c>
      <c r="D47" s="58">
        <v>221.69285714285715</v>
      </c>
      <c r="E47" s="56"/>
    </row>
  </sheetData>
  <pageMargins left="0.28999999999999998" right="0.13" top="0.5" bottom="0.36" header="0.25" footer="0.31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</vt:lpstr>
      <vt:lpstr> Position</vt:lpstr>
      <vt:lpstr>Averages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DOUGY</dc:creator>
  <cp:lastModifiedBy>donald theis</cp:lastModifiedBy>
  <cp:lastPrinted>2015-06-29T03:01:58Z</cp:lastPrinted>
  <dcterms:created xsi:type="dcterms:W3CDTF">2013-02-24T22:44:18Z</dcterms:created>
  <dcterms:modified xsi:type="dcterms:W3CDTF">2015-06-29T18:51:26Z</dcterms:modified>
</cp:coreProperties>
</file>