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Final" sheetId="1" r:id="rId1"/>
    <sheet name=" Position" sheetId="2" r:id="rId2"/>
    <sheet name="Averages" sheetId="3" r:id="rId3"/>
    <sheet name="Sheet2" sheetId="4" state="hidden" r:id="rId4"/>
  </sheets>
  <definedNames/>
  <calcPr fullCalcOnLoad="1"/>
</workbook>
</file>

<file path=xl/sharedStrings.xml><?xml version="1.0" encoding="utf-8"?>
<sst xmlns="http://schemas.openxmlformats.org/spreadsheetml/2006/main" count="200" uniqueCount="87">
  <si>
    <t>Midwest Senior Classic</t>
  </si>
  <si>
    <t>Players</t>
  </si>
  <si>
    <t>Scratch</t>
  </si>
  <si>
    <t>Bonus</t>
  </si>
  <si>
    <t>Total</t>
  </si>
  <si>
    <t>Rob Downer</t>
  </si>
  <si>
    <t>Roger Blad (SDS)</t>
  </si>
  <si>
    <t>Clark Poelzer (SS)</t>
  </si>
  <si>
    <t>John Hommes</t>
  </si>
  <si>
    <t>Curt Matlock</t>
  </si>
  <si>
    <t>Tom Corbett</t>
  </si>
  <si>
    <t>Ken Holets (SS)</t>
  </si>
  <si>
    <t>George Blazej (SDS)</t>
  </si>
  <si>
    <t>Tim Racette</t>
  </si>
  <si>
    <t>Tom Korth (SS)</t>
  </si>
  <si>
    <t>Don Theis (ROG)</t>
  </si>
  <si>
    <t>Averages by Clasification</t>
  </si>
  <si>
    <t>Over All Average</t>
  </si>
  <si>
    <t>Total pin fall</t>
  </si>
  <si>
    <t>Dave Rasmus</t>
  </si>
  <si>
    <t>John Stoebner</t>
  </si>
  <si>
    <t>Terry Schacht (SS)</t>
  </si>
  <si>
    <t>Bob Thompson</t>
  </si>
  <si>
    <t>Greg Schroeder</t>
  </si>
  <si>
    <t>Carl Hendrickson (SDS)</t>
  </si>
  <si>
    <t>Doug Burnikel (SDS)</t>
  </si>
  <si>
    <t>Mike Schmid (ROG)</t>
  </si>
  <si>
    <t>Average</t>
  </si>
  <si>
    <t>QL</t>
  </si>
  <si>
    <t>High average</t>
  </si>
  <si>
    <t>$$$</t>
  </si>
  <si>
    <t>Stepladder Games</t>
  </si>
  <si>
    <t>Dale Seath (SS)</t>
  </si>
  <si>
    <t>Rich Latvala (SDS)</t>
  </si>
  <si>
    <t>Average by Game</t>
  </si>
  <si>
    <t>Place</t>
  </si>
  <si>
    <t>Points</t>
  </si>
  <si>
    <t>Brian Floen</t>
  </si>
  <si>
    <t>Steve Sherman</t>
  </si>
  <si>
    <t>Randy Bartz (SS)</t>
  </si>
  <si>
    <t>Roger Thompson (SS)</t>
  </si>
  <si>
    <t>Steve Kohner</t>
  </si>
  <si>
    <t>Steve Suhr</t>
  </si>
  <si>
    <t>Tom Havlish (SS)</t>
  </si>
  <si>
    <t>Rich Van Beck</t>
  </si>
  <si>
    <t>ROG= 2</t>
  </si>
  <si>
    <t>Championship</t>
  </si>
  <si>
    <t>Honor Counts:</t>
  </si>
  <si>
    <t>SORTED BY AVERAGE</t>
  </si>
  <si>
    <t>Dave Olynyk</t>
  </si>
  <si>
    <t>Leif Carlson (SS)</t>
  </si>
  <si>
    <t>Craig Schiffler</t>
  </si>
  <si>
    <t>Gene Captain</t>
  </si>
  <si>
    <t>Dave Lutz</t>
  </si>
  <si>
    <t>Edward Peterson</t>
  </si>
  <si>
    <t>Bob Micek</t>
  </si>
  <si>
    <t>Ken Schrapp</t>
  </si>
  <si>
    <t>Dennis Schacht (SS)</t>
  </si>
  <si>
    <t>Karl Kampa</t>
  </si>
  <si>
    <t>Tim Alexander</t>
  </si>
  <si>
    <t>Gary Ring (SDS)</t>
  </si>
  <si>
    <t>regular 23</t>
  </si>
  <si>
    <t>SS = 11</t>
  </si>
  <si>
    <t>SDS=  6</t>
  </si>
  <si>
    <t>Neil Busch (SS)</t>
  </si>
  <si>
    <t>Final Results (12/22/2013)</t>
  </si>
  <si>
    <t>42 enteries</t>
  </si>
  <si>
    <t>AMF Southtown Lanes, Bloomington, MN</t>
  </si>
  <si>
    <t xml:space="preserve">AMF Southtown Lanes, Bloomington, MN </t>
  </si>
  <si>
    <t>Roger Blad (SDS) **</t>
  </si>
  <si>
    <t>George Blazej (SDS) **</t>
  </si>
  <si>
    <t>Don Theis (ROG) **</t>
  </si>
  <si>
    <t>Carl Hendrickson</t>
  </si>
  <si>
    <t>Clark Poelzer</t>
  </si>
  <si>
    <t>Leif Carlson</t>
  </si>
  <si>
    <t>Leif Carlson - 300</t>
  </si>
  <si>
    <t xml:space="preserve">High game out of the money: Tom Corbett - 276 </t>
  </si>
  <si>
    <t>Qualifying Leader: Rob Downer with an average of: 237.25</t>
  </si>
  <si>
    <t>Carl Hendrickson (SDS) **</t>
  </si>
  <si>
    <t>** Seeded</t>
  </si>
  <si>
    <t>Tom Halvlish (SS)</t>
  </si>
  <si>
    <t xml:space="preserve">Tim Racette </t>
  </si>
  <si>
    <t xml:space="preserve">High game out of the money:Dennis Schacht - 279   </t>
  </si>
  <si>
    <t>All 200's</t>
  </si>
  <si>
    <t>No 200's</t>
  </si>
  <si>
    <t>Bowled against scores</t>
  </si>
  <si>
    <t>Craig Schiffler - 299, 826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</si>
</sst>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"/>
    <numFmt numFmtId="166" formatCode="0.0000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9" borderId="10" xfId="0" applyFill="1" applyBorder="1" applyAlignment="1">
      <alignment/>
    </xf>
    <xf numFmtId="0" fontId="0" fillId="9" borderId="0" xfId="0" applyFont="1" applyFill="1" applyAlignment="1">
      <alignment horizontal="center"/>
    </xf>
    <xf numFmtId="0" fontId="0" fillId="0" borderId="14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ill="1" applyAlignment="1">
      <alignment/>
    </xf>
    <xf numFmtId="2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2" fontId="0" fillId="0" borderId="0" xfId="0" applyNumberFormat="1" applyAlignment="1">
      <alignment horizontal="center"/>
    </xf>
    <xf numFmtId="0" fontId="0" fillId="33" borderId="10" xfId="0" applyFont="1" applyFill="1" applyBorder="1" applyAlignment="1">
      <alignment/>
    </xf>
    <xf numFmtId="164" fontId="0" fillId="34" borderId="10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0" fontId="0" fillId="35" borderId="13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10" borderId="13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16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33" borderId="0" xfId="0" applyFill="1" applyAlignment="1">
      <alignment/>
    </xf>
    <xf numFmtId="2" fontId="0" fillId="37" borderId="0" xfId="0" applyNumberFormat="1" applyFill="1" applyAlignment="1">
      <alignment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75"/>
  <sheetViews>
    <sheetView tabSelected="1" zoomScalePageLayoutView="0" workbookViewId="0" topLeftCell="A40">
      <selection activeCell="D45" sqref="D45"/>
    </sheetView>
  </sheetViews>
  <sheetFormatPr defaultColWidth="9.140625" defaultRowHeight="12.75"/>
  <cols>
    <col min="1" max="1" width="5.7109375" style="0" customWidth="1"/>
    <col min="2" max="2" width="7.140625" style="7" customWidth="1"/>
    <col min="3" max="3" width="23.8515625" style="0" customWidth="1"/>
  </cols>
  <sheetData>
    <row r="3" ht="12.75">
      <c r="D3" s="12" t="s">
        <v>67</v>
      </c>
    </row>
    <row r="4" ht="12.75">
      <c r="D4" t="s">
        <v>0</v>
      </c>
    </row>
    <row r="5" ht="12.75">
      <c r="D5" s="12" t="s">
        <v>65</v>
      </c>
    </row>
    <row r="6" ht="12.75">
      <c r="C6" s="12" t="s">
        <v>66</v>
      </c>
    </row>
    <row r="7" spans="1:7" ht="12.75">
      <c r="A7" s="1" t="s">
        <v>35</v>
      </c>
      <c r="B7" s="2" t="s">
        <v>36</v>
      </c>
      <c r="C7" s="1" t="s">
        <v>1</v>
      </c>
      <c r="D7" s="2" t="s">
        <v>2</v>
      </c>
      <c r="E7" s="2" t="s">
        <v>3</v>
      </c>
      <c r="F7" s="2" t="s">
        <v>4</v>
      </c>
      <c r="G7" s="2" t="s">
        <v>30</v>
      </c>
    </row>
    <row r="8" spans="1:7" ht="12.75">
      <c r="A8" s="1">
        <v>1</v>
      </c>
      <c r="B8" s="2">
        <v>25</v>
      </c>
      <c r="C8" s="1" t="s">
        <v>50</v>
      </c>
      <c r="D8" s="2">
        <v>1873</v>
      </c>
      <c r="E8" s="1">
        <v>240</v>
      </c>
      <c r="F8" s="1">
        <f>D8+E8</f>
        <v>2113</v>
      </c>
      <c r="G8" s="26">
        <v>340</v>
      </c>
    </row>
    <row r="9" spans="1:7" ht="12.75">
      <c r="A9" s="1">
        <v>2</v>
      </c>
      <c r="B9" s="2">
        <v>23</v>
      </c>
      <c r="C9" s="1" t="s">
        <v>51</v>
      </c>
      <c r="D9" s="2">
        <v>1877</v>
      </c>
      <c r="E9" s="1">
        <v>200</v>
      </c>
      <c r="F9" s="1">
        <f aca="true" t="shared" si="0" ref="F9:F28">D9+E9</f>
        <v>2077</v>
      </c>
      <c r="G9" s="27">
        <v>265</v>
      </c>
    </row>
    <row r="10" spans="1:7" ht="12.75">
      <c r="A10" s="1">
        <v>3</v>
      </c>
      <c r="B10" s="2">
        <v>21</v>
      </c>
      <c r="C10" s="1" t="s">
        <v>5</v>
      </c>
      <c r="D10" s="35">
        <v>1898</v>
      </c>
      <c r="E10" s="1">
        <v>200</v>
      </c>
      <c r="F10" s="1">
        <f t="shared" si="0"/>
        <v>2098</v>
      </c>
      <c r="G10" s="27">
        <v>225</v>
      </c>
    </row>
    <row r="11" spans="1:7" ht="12.75">
      <c r="A11" s="1">
        <v>4</v>
      </c>
      <c r="B11" s="2">
        <v>19</v>
      </c>
      <c r="C11" s="1" t="s">
        <v>7</v>
      </c>
      <c r="D11" s="2">
        <v>1886</v>
      </c>
      <c r="E11" s="1">
        <v>200</v>
      </c>
      <c r="F11" s="1">
        <f t="shared" si="0"/>
        <v>2086</v>
      </c>
      <c r="G11" s="27">
        <v>210</v>
      </c>
    </row>
    <row r="12" spans="1:7" ht="12.75">
      <c r="A12" s="1">
        <v>5</v>
      </c>
      <c r="B12" s="2">
        <v>17</v>
      </c>
      <c r="C12" s="3" t="s">
        <v>78</v>
      </c>
      <c r="D12" s="2">
        <v>1755</v>
      </c>
      <c r="E12" s="1">
        <v>160</v>
      </c>
      <c r="F12" s="1">
        <f t="shared" si="0"/>
        <v>1915</v>
      </c>
      <c r="G12" s="27">
        <v>185</v>
      </c>
    </row>
    <row r="13" spans="1:7" ht="12.75">
      <c r="A13" s="1">
        <v>6</v>
      </c>
      <c r="B13" s="2">
        <v>15</v>
      </c>
      <c r="C13" s="1" t="s">
        <v>13</v>
      </c>
      <c r="D13" s="2">
        <v>1834</v>
      </c>
      <c r="E13" s="1">
        <v>200</v>
      </c>
      <c r="F13" s="1">
        <f t="shared" si="0"/>
        <v>2034</v>
      </c>
      <c r="G13" s="27">
        <v>170</v>
      </c>
    </row>
    <row r="14" spans="1:7" ht="12.75">
      <c r="A14" s="1">
        <v>7</v>
      </c>
      <c r="B14" s="2">
        <v>14</v>
      </c>
      <c r="C14" s="1" t="s">
        <v>14</v>
      </c>
      <c r="D14" s="2">
        <v>1809</v>
      </c>
      <c r="E14" s="1">
        <v>220</v>
      </c>
      <c r="F14" s="1">
        <f t="shared" si="0"/>
        <v>2029</v>
      </c>
      <c r="G14" s="27">
        <v>155</v>
      </c>
    </row>
    <row r="15" spans="1:7" ht="12.75">
      <c r="A15" s="1">
        <v>8</v>
      </c>
      <c r="B15" s="2">
        <v>13</v>
      </c>
      <c r="C15" s="1" t="s">
        <v>41</v>
      </c>
      <c r="D15" s="2">
        <v>1825</v>
      </c>
      <c r="E15" s="1">
        <v>200</v>
      </c>
      <c r="F15" s="1">
        <f t="shared" si="0"/>
        <v>2025</v>
      </c>
      <c r="G15" s="27">
        <v>130</v>
      </c>
    </row>
    <row r="16" spans="1:7" ht="12.75">
      <c r="A16" s="1">
        <v>9</v>
      </c>
      <c r="B16" s="2">
        <v>12</v>
      </c>
      <c r="C16" s="1" t="s">
        <v>42</v>
      </c>
      <c r="D16" s="2">
        <v>1778</v>
      </c>
      <c r="E16" s="1">
        <v>240</v>
      </c>
      <c r="F16" s="1">
        <f t="shared" si="0"/>
        <v>2018</v>
      </c>
      <c r="G16" s="27">
        <v>115</v>
      </c>
    </row>
    <row r="17" spans="1:7" ht="12.75">
      <c r="A17" s="1">
        <v>10</v>
      </c>
      <c r="B17" s="2">
        <v>11</v>
      </c>
      <c r="C17" s="1" t="s">
        <v>37</v>
      </c>
      <c r="D17" s="2">
        <v>1800</v>
      </c>
      <c r="E17" s="1">
        <v>200</v>
      </c>
      <c r="F17" s="1">
        <f t="shared" si="0"/>
        <v>2000</v>
      </c>
      <c r="G17" s="27">
        <v>105</v>
      </c>
    </row>
    <row r="18" spans="1:7" ht="12.75">
      <c r="A18" s="1">
        <v>11</v>
      </c>
      <c r="B18" s="2">
        <v>10</v>
      </c>
      <c r="C18" s="1" t="s">
        <v>52</v>
      </c>
      <c r="D18" s="2">
        <v>1765</v>
      </c>
      <c r="E18" s="1">
        <v>200</v>
      </c>
      <c r="F18" s="1">
        <f t="shared" si="0"/>
        <v>1965</v>
      </c>
      <c r="G18" s="27">
        <v>100</v>
      </c>
    </row>
    <row r="19" spans="1:7" ht="12.75">
      <c r="A19" s="1">
        <v>12</v>
      </c>
      <c r="B19" s="2">
        <v>9</v>
      </c>
      <c r="C19" s="1" t="s">
        <v>53</v>
      </c>
      <c r="D19" s="2">
        <v>1759</v>
      </c>
      <c r="E19" s="1">
        <v>200</v>
      </c>
      <c r="F19" s="1">
        <f t="shared" si="0"/>
        <v>1959</v>
      </c>
      <c r="G19" s="27">
        <v>100</v>
      </c>
    </row>
    <row r="20" spans="1:7" ht="12.75">
      <c r="A20" s="1">
        <v>13</v>
      </c>
      <c r="B20" s="2">
        <v>8</v>
      </c>
      <c r="C20" s="1" t="s">
        <v>54</v>
      </c>
      <c r="D20" s="13">
        <v>1728</v>
      </c>
      <c r="E20" s="1">
        <v>200</v>
      </c>
      <c r="F20" s="1">
        <f t="shared" si="0"/>
        <v>1928</v>
      </c>
      <c r="G20" s="27">
        <v>100</v>
      </c>
    </row>
    <row r="21" spans="1:7" ht="12.75">
      <c r="A21" s="1">
        <v>14</v>
      </c>
      <c r="B21" s="2">
        <v>7</v>
      </c>
      <c r="C21" s="1" t="s">
        <v>55</v>
      </c>
      <c r="D21" s="13">
        <v>1672</v>
      </c>
      <c r="E21" s="1">
        <v>240</v>
      </c>
      <c r="F21" s="1">
        <f t="shared" si="0"/>
        <v>1912</v>
      </c>
      <c r="G21" s="27">
        <v>100</v>
      </c>
    </row>
    <row r="22" spans="1:7" ht="12.75">
      <c r="A22" s="1">
        <v>15</v>
      </c>
      <c r="B22" s="2">
        <v>6</v>
      </c>
      <c r="C22" s="1" t="s">
        <v>11</v>
      </c>
      <c r="D22" s="13">
        <v>1709</v>
      </c>
      <c r="E22" s="1">
        <v>200</v>
      </c>
      <c r="F22" s="1">
        <f t="shared" si="0"/>
        <v>1909</v>
      </c>
      <c r="G22" s="27">
        <v>95</v>
      </c>
    </row>
    <row r="23" spans="1:7" ht="12.75">
      <c r="A23" s="1">
        <v>16</v>
      </c>
      <c r="B23" s="2">
        <v>5</v>
      </c>
      <c r="C23" s="1" t="s">
        <v>20</v>
      </c>
      <c r="D23" s="13">
        <v>1727</v>
      </c>
      <c r="E23" s="1">
        <v>160</v>
      </c>
      <c r="F23" s="1">
        <f t="shared" si="0"/>
        <v>1887</v>
      </c>
      <c r="G23" s="27">
        <v>90</v>
      </c>
    </row>
    <row r="24" spans="1:7" ht="12.75">
      <c r="A24" s="1">
        <v>17</v>
      </c>
      <c r="B24" s="2">
        <v>5</v>
      </c>
      <c r="C24" s="1" t="s">
        <v>19</v>
      </c>
      <c r="D24" s="13">
        <v>1804</v>
      </c>
      <c r="E24" s="1">
        <v>80</v>
      </c>
      <c r="F24" s="1">
        <f t="shared" si="0"/>
        <v>1884</v>
      </c>
      <c r="G24" s="27">
        <v>90</v>
      </c>
    </row>
    <row r="25" spans="1:7" ht="12.75">
      <c r="A25" s="1">
        <v>18</v>
      </c>
      <c r="B25" s="2">
        <v>5</v>
      </c>
      <c r="C25" s="1" t="s">
        <v>21</v>
      </c>
      <c r="D25" s="13">
        <v>1729</v>
      </c>
      <c r="E25" s="1">
        <v>120</v>
      </c>
      <c r="F25" s="1">
        <f t="shared" si="0"/>
        <v>1849</v>
      </c>
      <c r="G25" s="27">
        <v>90</v>
      </c>
    </row>
    <row r="26" spans="1:7" ht="12.75">
      <c r="A26" s="1">
        <v>19</v>
      </c>
      <c r="B26" s="2">
        <v>5</v>
      </c>
      <c r="C26" s="1" t="s">
        <v>69</v>
      </c>
      <c r="D26" s="13">
        <v>1605</v>
      </c>
      <c r="E26" s="1">
        <v>200</v>
      </c>
      <c r="F26" s="1">
        <f t="shared" si="0"/>
        <v>1805</v>
      </c>
      <c r="G26" s="27">
        <v>90</v>
      </c>
    </row>
    <row r="27" spans="1:7" ht="12.75">
      <c r="A27" s="1">
        <v>20</v>
      </c>
      <c r="B27" s="2">
        <v>5</v>
      </c>
      <c r="C27" s="1" t="s">
        <v>70</v>
      </c>
      <c r="D27" s="13">
        <v>1579</v>
      </c>
      <c r="E27" s="1">
        <v>160</v>
      </c>
      <c r="F27" s="1">
        <f t="shared" si="0"/>
        <v>1739</v>
      </c>
      <c r="G27" s="27">
        <v>90</v>
      </c>
    </row>
    <row r="28" spans="1:7" ht="12.75">
      <c r="A28" s="1">
        <v>21</v>
      </c>
      <c r="B28" s="2">
        <v>5</v>
      </c>
      <c r="C28" s="1" t="s">
        <v>71</v>
      </c>
      <c r="D28" s="13">
        <v>1600</v>
      </c>
      <c r="E28" s="1">
        <v>120</v>
      </c>
      <c r="F28" s="1">
        <f t="shared" si="0"/>
        <v>1720</v>
      </c>
      <c r="G28" s="27">
        <v>90</v>
      </c>
    </row>
    <row r="29" ht="12.75">
      <c r="C29" s="20" t="s">
        <v>77</v>
      </c>
    </row>
    <row r="30" ht="12.75">
      <c r="C30" s="20" t="s">
        <v>79</v>
      </c>
    </row>
    <row r="31" ht="12.75">
      <c r="C31" s="20"/>
    </row>
    <row r="32" spans="1:7" ht="12.75">
      <c r="A32" s="16"/>
      <c r="B32" s="37"/>
      <c r="C32" s="16" t="s">
        <v>31</v>
      </c>
      <c r="D32" s="16"/>
      <c r="E32" s="16"/>
      <c r="F32" s="16"/>
      <c r="G32" s="16"/>
    </row>
    <row r="33" spans="1:7" ht="12.75">
      <c r="A33" s="17" t="s">
        <v>46</v>
      </c>
      <c r="B33" s="2"/>
      <c r="C33" s="25" t="s">
        <v>74</v>
      </c>
      <c r="D33" s="1"/>
      <c r="E33" s="1"/>
      <c r="F33" s="1"/>
      <c r="G33" s="36">
        <v>300</v>
      </c>
    </row>
    <row r="34" spans="1:7" ht="12.75">
      <c r="A34" s="17" t="s">
        <v>46</v>
      </c>
      <c r="B34" s="2"/>
      <c r="C34" s="17" t="s">
        <v>51</v>
      </c>
      <c r="D34" s="1"/>
      <c r="E34" s="1"/>
      <c r="F34" s="1"/>
      <c r="G34" s="1">
        <v>279</v>
      </c>
    </row>
    <row r="35" spans="1:7" ht="12.75">
      <c r="A35" s="1">
        <v>4</v>
      </c>
      <c r="B35" s="2"/>
      <c r="C35" s="17" t="s">
        <v>5</v>
      </c>
      <c r="D35" s="1"/>
      <c r="E35" s="1"/>
      <c r="F35" s="1">
        <v>244</v>
      </c>
      <c r="G35" s="1"/>
    </row>
    <row r="36" spans="1:7" ht="12.75">
      <c r="A36" s="1">
        <v>4</v>
      </c>
      <c r="B36" s="2"/>
      <c r="C36" s="17" t="s">
        <v>51</v>
      </c>
      <c r="D36" s="1"/>
      <c r="E36" s="1"/>
      <c r="F36" s="1">
        <v>248</v>
      </c>
      <c r="G36" s="1"/>
    </row>
    <row r="37" spans="1:7" ht="12.75">
      <c r="A37" s="1">
        <v>3</v>
      </c>
      <c r="B37" s="2"/>
      <c r="C37" s="17" t="s">
        <v>73</v>
      </c>
      <c r="D37" s="1"/>
      <c r="E37" s="1">
        <v>198</v>
      </c>
      <c r="F37" s="1"/>
      <c r="G37" s="1"/>
    </row>
    <row r="38" spans="1:7" ht="12.75">
      <c r="A38" s="1">
        <v>3</v>
      </c>
      <c r="B38" s="2"/>
      <c r="C38" s="17" t="s">
        <v>51</v>
      </c>
      <c r="D38" s="1"/>
      <c r="E38" s="1">
        <v>299</v>
      </c>
      <c r="F38" s="1"/>
      <c r="G38" s="1"/>
    </row>
    <row r="39" spans="1:7" ht="12.75">
      <c r="A39" s="1">
        <v>2</v>
      </c>
      <c r="B39" s="2"/>
      <c r="C39" s="17" t="s">
        <v>51</v>
      </c>
      <c r="D39" s="1">
        <v>215</v>
      </c>
      <c r="E39" s="1"/>
      <c r="F39" s="1"/>
      <c r="G39" s="1"/>
    </row>
    <row r="40" spans="1:7" ht="12.75">
      <c r="A40" s="1">
        <v>2</v>
      </c>
      <c r="B40" s="2"/>
      <c r="C40" s="17" t="s">
        <v>72</v>
      </c>
      <c r="D40" s="1">
        <v>168</v>
      </c>
      <c r="E40" s="1"/>
      <c r="F40" s="1"/>
      <c r="G40" s="1"/>
    </row>
    <row r="41" spans="1:7" ht="12.75">
      <c r="A41" s="1">
        <v>1</v>
      </c>
      <c r="B41" s="2"/>
      <c r="C41" s="17" t="s">
        <v>81</v>
      </c>
      <c r="D41" s="1">
        <v>203</v>
      </c>
      <c r="E41" s="1"/>
      <c r="F41" s="1"/>
      <c r="G41" s="1"/>
    </row>
    <row r="42" spans="1:7" ht="12.75">
      <c r="A42" s="1">
        <v>1</v>
      </c>
      <c r="B42" s="2"/>
      <c r="C42" s="17" t="s">
        <v>72</v>
      </c>
      <c r="D42" s="1">
        <v>214</v>
      </c>
      <c r="E42" s="1"/>
      <c r="F42" s="1"/>
      <c r="G42" s="1"/>
    </row>
    <row r="43" ht="12.75">
      <c r="C43" s="20"/>
    </row>
    <row r="44" spans="3:7" ht="12.75">
      <c r="C44" s="19" t="s">
        <v>47</v>
      </c>
      <c r="D44" s="19" t="s">
        <v>86</v>
      </c>
      <c r="E44" s="18"/>
      <c r="F44" s="18"/>
      <c r="G44" s="18"/>
    </row>
    <row r="45" spans="3:7" ht="12.75">
      <c r="C45" s="19"/>
      <c r="D45" s="19" t="s">
        <v>75</v>
      </c>
      <c r="E45" s="18"/>
      <c r="F45" s="18"/>
      <c r="G45" s="18"/>
    </row>
    <row r="46" spans="3:7" ht="12.75">
      <c r="C46" s="20"/>
      <c r="D46" s="19"/>
      <c r="E46" s="18"/>
      <c r="F46" s="18"/>
      <c r="G46" s="18"/>
    </row>
    <row r="47" spans="2:3" ht="12.75">
      <c r="B47" s="7">
        <v>1</v>
      </c>
      <c r="C47" s="12" t="s">
        <v>82</v>
      </c>
    </row>
    <row r="48" spans="2:3" ht="12.75">
      <c r="B48" s="7">
        <v>2</v>
      </c>
      <c r="C48" s="12" t="s">
        <v>76</v>
      </c>
    </row>
    <row r="50" spans="1:6" ht="12.75">
      <c r="A50" s="1">
        <v>22</v>
      </c>
      <c r="B50" s="2">
        <v>2</v>
      </c>
      <c r="C50" s="1" t="s">
        <v>9</v>
      </c>
      <c r="D50" s="1">
        <v>1691</v>
      </c>
      <c r="E50" s="1">
        <v>180</v>
      </c>
      <c r="F50" s="1">
        <f>D50+E50</f>
        <v>1871</v>
      </c>
    </row>
    <row r="51" spans="1:6" ht="12.75">
      <c r="A51" s="1">
        <v>23</v>
      </c>
      <c r="B51" s="2">
        <v>2</v>
      </c>
      <c r="C51" s="1" t="s">
        <v>22</v>
      </c>
      <c r="D51" s="1">
        <v>1629</v>
      </c>
      <c r="E51" s="1">
        <v>240</v>
      </c>
      <c r="F51" s="1">
        <f aca="true" t="shared" si="1" ref="F51:F70">D51+E51</f>
        <v>1869</v>
      </c>
    </row>
    <row r="52" spans="1:6" ht="12.75">
      <c r="A52" s="1">
        <v>24</v>
      </c>
      <c r="B52" s="2">
        <v>2</v>
      </c>
      <c r="C52" s="17" t="s">
        <v>38</v>
      </c>
      <c r="D52" s="1">
        <v>1665</v>
      </c>
      <c r="E52" s="1">
        <v>200</v>
      </c>
      <c r="F52" s="1">
        <f t="shared" si="1"/>
        <v>1865</v>
      </c>
    </row>
    <row r="53" spans="1:6" ht="12.75">
      <c r="A53" s="1">
        <v>25</v>
      </c>
      <c r="B53" s="2">
        <v>2</v>
      </c>
      <c r="C53" s="3" t="s">
        <v>8</v>
      </c>
      <c r="D53" s="1">
        <v>1687</v>
      </c>
      <c r="E53" s="1">
        <v>160</v>
      </c>
      <c r="F53" s="1">
        <f t="shared" si="1"/>
        <v>1847</v>
      </c>
    </row>
    <row r="54" spans="1:6" ht="12.75">
      <c r="A54" s="1">
        <v>26</v>
      </c>
      <c r="B54" s="2">
        <v>2</v>
      </c>
      <c r="C54" s="3" t="s">
        <v>56</v>
      </c>
      <c r="D54" s="1">
        <v>1630</v>
      </c>
      <c r="E54" s="1">
        <v>200</v>
      </c>
      <c r="F54" s="1">
        <f t="shared" si="1"/>
        <v>1830</v>
      </c>
    </row>
    <row r="55" spans="1:6" ht="12.75">
      <c r="A55" s="1">
        <v>27</v>
      </c>
      <c r="B55" s="2">
        <v>2</v>
      </c>
      <c r="C55" s="1" t="s">
        <v>57</v>
      </c>
      <c r="D55" s="1">
        <v>1613</v>
      </c>
      <c r="E55" s="1">
        <v>160</v>
      </c>
      <c r="F55" s="1">
        <f t="shared" si="1"/>
        <v>1773</v>
      </c>
    </row>
    <row r="56" spans="1:6" ht="12.75">
      <c r="A56" s="1">
        <v>28</v>
      </c>
      <c r="B56" s="2">
        <v>2</v>
      </c>
      <c r="C56" s="3" t="s">
        <v>39</v>
      </c>
      <c r="D56" s="1">
        <v>1574</v>
      </c>
      <c r="E56" s="1">
        <v>160</v>
      </c>
      <c r="F56" s="1">
        <f t="shared" si="1"/>
        <v>1734</v>
      </c>
    </row>
    <row r="57" spans="1:6" ht="12.75">
      <c r="A57" s="1">
        <v>29</v>
      </c>
      <c r="B57" s="2">
        <v>2</v>
      </c>
      <c r="C57" s="3" t="s">
        <v>64</v>
      </c>
      <c r="D57" s="1">
        <v>1649</v>
      </c>
      <c r="E57" s="1">
        <v>80</v>
      </c>
      <c r="F57" s="1">
        <f t="shared" si="1"/>
        <v>1729</v>
      </c>
    </row>
    <row r="58" spans="1:6" ht="12.75">
      <c r="A58" s="1">
        <v>30</v>
      </c>
      <c r="B58" s="2">
        <v>2</v>
      </c>
      <c r="C58" s="3" t="s">
        <v>25</v>
      </c>
      <c r="D58" s="1">
        <v>1603</v>
      </c>
      <c r="E58" s="1">
        <v>120</v>
      </c>
      <c r="F58" s="1">
        <f t="shared" si="1"/>
        <v>1723</v>
      </c>
    </row>
    <row r="59" spans="1:6" ht="12.75">
      <c r="A59" s="1">
        <v>31</v>
      </c>
      <c r="B59" s="2">
        <v>2</v>
      </c>
      <c r="C59" s="1" t="s">
        <v>58</v>
      </c>
      <c r="D59" s="1">
        <v>1560</v>
      </c>
      <c r="E59" s="1">
        <v>160</v>
      </c>
      <c r="F59" s="1">
        <f t="shared" si="1"/>
        <v>1720</v>
      </c>
    </row>
    <row r="60" spans="1:6" ht="12.75">
      <c r="A60" s="1">
        <v>32</v>
      </c>
      <c r="B60" s="2">
        <v>2</v>
      </c>
      <c r="C60" s="3" t="s">
        <v>80</v>
      </c>
      <c r="D60" s="30">
        <v>1587</v>
      </c>
      <c r="E60" s="31">
        <v>120</v>
      </c>
      <c r="F60" s="1">
        <f t="shared" si="1"/>
        <v>1707</v>
      </c>
    </row>
    <row r="61" spans="1:6" ht="12.75">
      <c r="A61" s="1">
        <v>33</v>
      </c>
      <c r="B61" s="2">
        <v>2</v>
      </c>
      <c r="C61" s="1" t="s">
        <v>10</v>
      </c>
      <c r="D61" s="30">
        <v>1572</v>
      </c>
      <c r="E61" s="31">
        <v>120</v>
      </c>
      <c r="F61" s="1">
        <f t="shared" si="1"/>
        <v>1692</v>
      </c>
    </row>
    <row r="62" spans="1:6" ht="12.75">
      <c r="A62" s="1">
        <v>34</v>
      </c>
      <c r="B62" s="2">
        <v>2</v>
      </c>
      <c r="C62" s="1" t="s">
        <v>59</v>
      </c>
      <c r="D62" s="30">
        <v>1575</v>
      </c>
      <c r="E62" s="31">
        <v>80</v>
      </c>
      <c r="F62" s="1">
        <f t="shared" si="1"/>
        <v>1655</v>
      </c>
    </row>
    <row r="63" spans="1:6" ht="12.75">
      <c r="A63" s="1">
        <v>35</v>
      </c>
      <c r="B63" s="2">
        <v>2</v>
      </c>
      <c r="C63" s="3" t="s">
        <v>23</v>
      </c>
      <c r="D63" s="30">
        <v>1519</v>
      </c>
      <c r="E63" s="31">
        <v>120</v>
      </c>
      <c r="F63" s="1">
        <f t="shared" si="1"/>
        <v>1639</v>
      </c>
    </row>
    <row r="64" spans="1:6" ht="12.75">
      <c r="A64" s="1">
        <v>36</v>
      </c>
      <c r="B64" s="2">
        <v>2</v>
      </c>
      <c r="C64" s="1" t="s">
        <v>33</v>
      </c>
      <c r="D64" s="30">
        <v>1558</v>
      </c>
      <c r="E64" s="31">
        <v>80</v>
      </c>
      <c r="F64" s="1">
        <f t="shared" si="1"/>
        <v>1638</v>
      </c>
    </row>
    <row r="65" spans="1:6" ht="12.75">
      <c r="A65" s="1">
        <v>37</v>
      </c>
      <c r="B65" s="2">
        <v>2</v>
      </c>
      <c r="C65" s="1" t="s">
        <v>60</v>
      </c>
      <c r="D65" s="30">
        <v>1451</v>
      </c>
      <c r="E65" s="31">
        <v>120</v>
      </c>
      <c r="F65" s="1">
        <f t="shared" si="1"/>
        <v>1571</v>
      </c>
    </row>
    <row r="66" spans="1:6" ht="12.75">
      <c r="A66" s="1">
        <v>38</v>
      </c>
      <c r="B66" s="2">
        <v>2</v>
      </c>
      <c r="C66" s="3" t="s">
        <v>26</v>
      </c>
      <c r="D66" s="30">
        <v>1450</v>
      </c>
      <c r="E66" s="31">
        <v>120</v>
      </c>
      <c r="F66" s="1">
        <f t="shared" si="1"/>
        <v>1570</v>
      </c>
    </row>
    <row r="67" spans="1:6" ht="12.75">
      <c r="A67" s="1">
        <v>39</v>
      </c>
      <c r="B67" s="2">
        <v>2</v>
      </c>
      <c r="C67" s="1" t="s">
        <v>40</v>
      </c>
      <c r="D67" s="30">
        <v>1503</v>
      </c>
      <c r="E67" s="31">
        <v>40</v>
      </c>
      <c r="F67" s="1">
        <f t="shared" si="1"/>
        <v>1543</v>
      </c>
    </row>
    <row r="68" spans="1:6" ht="12.75">
      <c r="A68" s="1">
        <v>40</v>
      </c>
      <c r="B68" s="2">
        <v>2</v>
      </c>
      <c r="C68" s="3" t="s">
        <v>32</v>
      </c>
      <c r="D68" s="30">
        <v>1466</v>
      </c>
      <c r="E68" s="31">
        <v>60</v>
      </c>
      <c r="F68" s="1">
        <f t="shared" si="1"/>
        <v>1526</v>
      </c>
    </row>
    <row r="69" spans="1:6" ht="12.75">
      <c r="A69" s="1">
        <v>41</v>
      </c>
      <c r="B69" s="2">
        <v>2</v>
      </c>
      <c r="C69" s="3" t="s">
        <v>44</v>
      </c>
      <c r="D69" s="31">
        <v>1459</v>
      </c>
      <c r="E69" s="31">
        <v>60</v>
      </c>
      <c r="F69" s="1">
        <f t="shared" si="1"/>
        <v>1519</v>
      </c>
    </row>
    <row r="70" spans="1:6" ht="12.75">
      <c r="A70" s="1">
        <v>42</v>
      </c>
      <c r="B70" s="2">
        <v>2</v>
      </c>
      <c r="C70" s="3" t="s">
        <v>49</v>
      </c>
      <c r="D70" s="31">
        <v>1384</v>
      </c>
      <c r="E70" s="31">
        <v>120</v>
      </c>
      <c r="F70" s="1">
        <f t="shared" si="1"/>
        <v>1504</v>
      </c>
    </row>
    <row r="71" spans="4:6" ht="12.75">
      <c r="D71" s="7"/>
      <c r="F71" s="5"/>
    </row>
    <row r="72" spans="4:6" ht="12.75">
      <c r="D72" s="7"/>
      <c r="F72" s="5"/>
    </row>
    <row r="73" spans="4:6" ht="12.75">
      <c r="D73" s="7"/>
      <c r="F73" s="5"/>
    </row>
    <row r="74" ht="12.75">
      <c r="D74" s="7"/>
    </row>
    <row r="75" ht="12.75">
      <c r="D75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Z59"/>
  <sheetViews>
    <sheetView zoomScalePageLayoutView="0" workbookViewId="0" topLeftCell="A7">
      <selection activeCell="P23" sqref="P23"/>
    </sheetView>
  </sheetViews>
  <sheetFormatPr defaultColWidth="9.140625" defaultRowHeight="12.75"/>
  <cols>
    <col min="1" max="1" width="3.00390625" style="0" customWidth="1"/>
    <col min="2" max="2" width="21.57421875" style="0" customWidth="1"/>
    <col min="3" max="3" width="7.140625" style="7" customWidth="1"/>
    <col min="4" max="4" width="8.140625" style="7" customWidth="1"/>
    <col min="5" max="10" width="7.140625" style="7" customWidth="1"/>
    <col min="11" max="11" width="7.8515625" style="7" customWidth="1"/>
    <col min="12" max="12" width="7.00390625" style="7" customWidth="1"/>
    <col min="13" max="13" width="7.28125" style="0" customWidth="1"/>
    <col min="14" max="14" width="4.57421875" style="0" customWidth="1"/>
    <col min="15" max="15" width="9.140625" style="5" customWidth="1"/>
    <col min="16" max="16" width="11.421875" style="0" customWidth="1"/>
    <col min="17" max="17" width="5.8515625" style="0" customWidth="1"/>
    <col min="18" max="18" width="5.57421875" style="0" customWidth="1"/>
    <col min="19" max="19" width="5.7109375" style="0" customWidth="1"/>
    <col min="20" max="21" width="5.28125" style="0" customWidth="1"/>
    <col min="22" max="22" width="5.00390625" style="0" customWidth="1"/>
    <col min="23" max="23" width="4.8515625" style="0" customWidth="1"/>
    <col min="24" max="24" width="4.7109375" style="0" customWidth="1"/>
  </cols>
  <sheetData>
    <row r="3" spans="6:8" ht="12.75">
      <c r="F3" s="12" t="s">
        <v>67</v>
      </c>
      <c r="G3"/>
      <c r="H3"/>
    </row>
    <row r="4" spans="6:8" ht="12.75">
      <c r="F4" t="s">
        <v>0</v>
      </c>
      <c r="G4"/>
      <c r="H4"/>
    </row>
    <row r="5" spans="6:8" ht="12.75">
      <c r="F5" s="12" t="s">
        <v>65</v>
      </c>
      <c r="G5"/>
      <c r="H5"/>
    </row>
    <row r="6" spans="2:17" ht="12.75">
      <c r="B6" t="s">
        <v>66</v>
      </c>
      <c r="O6" s="5" t="s">
        <v>27</v>
      </c>
      <c r="Q6" t="s">
        <v>85</v>
      </c>
    </row>
    <row r="7" spans="1:25" ht="12.75">
      <c r="A7" s="1"/>
      <c r="B7" s="9" t="s">
        <v>1</v>
      </c>
      <c r="C7" s="2">
        <v>1</v>
      </c>
      <c r="D7" s="2">
        <v>2</v>
      </c>
      <c r="E7" s="2">
        <v>3</v>
      </c>
      <c r="F7" s="2">
        <v>4</v>
      </c>
      <c r="G7" s="2">
        <v>5</v>
      </c>
      <c r="H7" s="2">
        <v>6</v>
      </c>
      <c r="I7" s="2">
        <v>7</v>
      </c>
      <c r="J7" s="2">
        <v>8</v>
      </c>
      <c r="K7" s="10" t="s">
        <v>2</v>
      </c>
      <c r="L7" s="2" t="s">
        <v>3</v>
      </c>
      <c r="M7" s="2" t="s">
        <v>4</v>
      </c>
      <c r="Q7" s="7">
        <v>1</v>
      </c>
      <c r="R7" s="7">
        <v>2</v>
      </c>
      <c r="S7" s="7">
        <v>3</v>
      </c>
      <c r="T7" s="7">
        <v>4</v>
      </c>
      <c r="U7" s="7">
        <v>5</v>
      </c>
      <c r="V7" s="7">
        <v>6</v>
      </c>
      <c r="W7" s="7">
        <v>7</v>
      </c>
      <c r="X7" s="7">
        <v>8</v>
      </c>
      <c r="Y7" t="s">
        <v>4</v>
      </c>
    </row>
    <row r="8" spans="1:26" ht="12.75">
      <c r="A8" s="1">
        <v>1</v>
      </c>
      <c r="B8" s="1" t="s">
        <v>50</v>
      </c>
      <c r="C8" s="28">
        <v>248</v>
      </c>
      <c r="D8" s="28">
        <v>222</v>
      </c>
      <c r="E8" s="28">
        <v>247</v>
      </c>
      <c r="F8" s="28">
        <v>215</v>
      </c>
      <c r="G8" s="28">
        <v>237</v>
      </c>
      <c r="H8" s="28">
        <v>211</v>
      </c>
      <c r="I8" s="28">
        <v>246</v>
      </c>
      <c r="J8" s="28">
        <v>247</v>
      </c>
      <c r="K8" s="2">
        <f aca="true" t="shared" si="0" ref="K8:K49">SUM(C8:J8)</f>
        <v>1873</v>
      </c>
      <c r="L8" s="2">
        <v>240</v>
      </c>
      <c r="M8" s="14">
        <f aca="true" t="shared" si="1" ref="M8:M49">K8+L8</f>
        <v>2113</v>
      </c>
      <c r="N8" s="15" t="s">
        <v>28</v>
      </c>
      <c r="O8" s="21">
        <f aca="true" t="shared" si="2" ref="O8:O49">K8/8</f>
        <v>234.125</v>
      </c>
      <c r="Q8" s="18">
        <v>180</v>
      </c>
      <c r="R8" s="18">
        <v>198</v>
      </c>
      <c r="S8">
        <v>158</v>
      </c>
      <c r="T8">
        <v>269</v>
      </c>
      <c r="U8">
        <v>279</v>
      </c>
      <c r="V8">
        <v>170</v>
      </c>
      <c r="W8">
        <v>213</v>
      </c>
      <c r="X8">
        <v>227</v>
      </c>
      <c r="Y8">
        <f>SUM(Q8:X8)</f>
        <v>1694</v>
      </c>
      <c r="Z8" s="5">
        <f>Y8/8</f>
        <v>211.75</v>
      </c>
    </row>
    <row r="9" spans="1:26" ht="12.75">
      <c r="A9" s="1">
        <v>2</v>
      </c>
      <c r="B9" s="1" t="s">
        <v>5</v>
      </c>
      <c r="C9" s="28">
        <v>228</v>
      </c>
      <c r="D9" s="28">
        <v>247</v>
      </c>
      <c r="E9" s="28">
        <v>256</v>
      </c>
      <c r="F9" s="28">
        <v>269</v>
      </c>
      <c r="G9" s="28">
        <v>258</v>
      </c>
      <c r="H9" s="28">
        <v>207</v>
      </c>
      <c r="I9" s="28">
        <v>206</v>
      </c>
      <c r="J9" s="28">
        <v>227</v>
      </c>
      <c r="K9" s="2">
        <f t="shared" si="0"/>
        <v>1898</v>
      </c>
      <c r="L9" s="2">
        <v>200</v>
      </c>
      <c r="M9" s="1">
        <f t="shared" si="1"/>
        <v>2098</v>
      </c>
      <c r="N9" s="12"/>
      <c r="O9" s="22">
        <f t="shared" si="2"/>
        <v>237.25</v>
      </c>
      <c r="P9" s="23" t="s">
        <v>29</v>
      </c>
      <c r="Q9" s="18">
        <v>208</v>
      </c>
      <c r="R9" s="18">
        <v>229</v>
      </c>
      <c r="S9">
        <v>194</v>
      </c>
      <c r="T9">
        <v>215</v>
      </c>
      <c r="U9">
        <v>228</v>
      </c>
      <c r="V9">
        <v>228</v>
      </c>
      <c r="W9">
        <v>245</v>
      </c>
      <c r="X9">
        <v>247</v>
      </c>
      <c r="Y9">
        <f aca="true" t="shared" si="3" ref="Y9:Y49">SUM(Q9:X9)</f>
        <v>1794</v>
      </c>
      <c r="Z9" s="39">
        <f aca="true" t="shared" si="4" ref="Z9:Z49">Y9/8</f>
        <v>224.25</v>
      </c>
    </row>
    <row r="10" spans="1:26" ht="12.75">
      <c r="A10" s="1">
        <v>3</v>
      </c>
      <c r="B10" s="1" t="s">
        <v>7</v>
      </c>
      <c r="C10" s="11">
        <v>154</v>
      </c>
      <c r="D10" s="11">
        <v>289</v>
      </c>
      <c r="E10" s="11">
        <v>223</v>
      </c>
      <c r="F10" s="11">
        <v>267</v>
      </c>
      <c r="G10" s="11">
        <v>256</v>
      </c>
      <c r="H10" s="11">
        <v>182</v>
      </c>
      <c r="I10" s="11">
        <v>258</v>
      </c>
      <c r="J10" s="11">
        <v>257</v>
      </c>
      <c r="K10" s="2">
        <f t="shared" si="0"/>
        <v>1886</v>
      </c>
      <c r="L10" s="2">
        <v>200</v>
      </c>
      <c r="M10" s="1">
        <f t="shared" si="1"/>
        <v>2086</v>
      </c>
      <c r="O10" s="21">
        <f t="shared" si="2"/>
        <v>235.75</v>
      </c>
      <c r="Q10" s="18">
        <v>212</v>
      </c>
      <c r="R10" s="18">
        <v>189</v>
      </c>
      <c r="S10">
        <v>279</v>
      </c>
      <c r="T10">
        <v>160</v>
      </c>
      <c r="U10">
        <v>187</v>
      </c>
      <c r="V10">
        <v>247</v>
      </c>
      <c r="W10">
        <v>171</v>
      </c>
      <c r="X10">
        <v>243</v>
      </c>
      <c r="Y10">
        <f t="shared" si="3"/>
        <v>1688</v>
      </c>
      <c r="Z10" s="5">
        <f t="shared" si="4"/>
        <v>211</v>
      </c>
    </row>
    <row r="11" spans="1:26" ht="12.75">
      <c r="A11" s="1">
        <v>4</v>
      </c>
      <c r="B11" s="1" t="s">
        <v>51</v>
      </c>
      <c r="C11" s="28">
        <v>225</v>
      </c>
      <c r="D11" s="28">
        <v>254</v>
      </c>
      <c r="E11" s="28">
        <v>245</v>
      </c>
      <c r="F11" s="28">
        <v>232</v>
      </c>
      <c r="G11" s="28">
        <v>247</v>
      </c>
      <c r="H11" s="28">
        <v>234</v>
      </c>
      <c r="I11" s="28">
        <v>201</v>
      </c>
      <c r="J11" s="28">
        <v>239</v>
      </c>
      <c r="K11" s="2">
        <f t="shared" si="0"/>
        <v>1877</v>
      </c>
      <c r="L11" s="2">
        <v>200</v>
      </c>
      <c r="M11" s="1">
        <f t="shared" si="1"/>
        <v>2077</v>
      </c>
      <c r="N11" s="12"/>
      <c r="O11" s="5">
        <f t="shared" si="2"/>
        <v>234.625</v>
      </c>
      <c r="Q11" s="18">
        <v>202</v>
      </c>
      <c r="R11" s="18">
        <v>202</v>
      </c>
      <c r="S11">
        <v>234</v>
      </c>
      <c r="T11">
        <v>234</v>
      </c>
      <c r="U11">
        <v>154</v>
      </c>
      <c r="V11">
        <v>244</v>
      </c>
      <c r="W11" s="38"/>
      <c r="X11">
        <v>204</v>
      </c>
      <c r="Y11">
        <f t="shared" si="3"/>
        <v>1474</v>
      </c>
      <c r="Z11" s="22">
        <f t="shared" si="4"/>
        <v>184.25</v>
      </c>
    </row>
    <row r="12" spans="1:26" ht="12.75">
      <c r="A12" s="1">
        <v>5</v>
      </c>
      <c r="B12" s="1" t="s">
        <v>13</v>
      </c>
      <c r="C12" s="11">
        <v>212</v>
      </c>
      <c r="D12" s="11">
        <v>248</v>
      </c>
      <c r="E12" s="11">
        <v>277</v>
      </c>
      <c r="F12" s="11">
        <v>234</v>
      </c>
      <c r="G12" s="11">
        <v>196</v>
      </c>
      <c r="H12" s="11">
        <v>205</v>
      </c>
      <c r="I12" s="11">
        <v>227</v>
      </c>
      <c r="J12" s="11">
        <v>235</v>
      </c>
      <c r="K12" s="2">
        <f t="shared" si="0"/>
        <v>1834</v>
      </c>
      <c r="L12" s="2">
        <v>200</v>
      </c>
      <c r="M12" s="1">
        <f t="shared" si="1"/>
        <v>2034</v>
      </c>
      <c r="N12" s="12"/>
      <c r="O12" s="5">
        <f t="shared" si="2"/>
        <v>229.25</v>
      </c>
      <c r="Q12" s="18">
        <v>154</v>
      </c>
      <c r="R12" s="18">
        <v>245</v>
      </c>
      <c r="S12">
        <v>175</v>
      </c>
      <c r="T12">
        <v>188</v>
      </c>
      <c r="U12">
        <v>225</v>
      </c>
      <c r="V12">
        <v>258</v>
      </c>
      <c r="W12" s="38"/>
      <c r="X12">
        <v>190</v>
      </c>
      <c r="Y12">
        <f t="shared" si="3"/>
        <v>1435</v>
      </c>
      <c r="Z12" s="22">
        <f t="shared" si="4"/>
        <v>179.375</v>
      </c>
    </row>
    <row r="13" spans="1:26" ht="12.75">
      <c r="A13" s="1">
        <v>6</v>
      </c>
      <c r="B13" s="1" t="s">
        <v>14</v>
      </c>
      <c r="C13" s="11">
        <v>195</v>
      </c>
      <c r="D13" s="11">
        <v>248</v>
      </c>
      <c r="E13" s="11">
        <v>199</v>
      </c>
      <c r="F13" s="11">
        <v>258</v>
      </c>
      <c r="G13" s="11">
        <v>231</v>
      </c>
      <c r="H13" s="11">
        <v>247</v>
      </c>
      <c r="I13" s="11">
        <v>227</v>
      </c>
      <c r="J13" s="11">
        <v>204</v>
      </c>
      <c r="K13" s="2">
        <f t="shared" si="0"/>
        <v>1809</v>
      </c>
      <c r="L13" s="2">
        <v>220</v>
      </c>
      <c r="M13" s="1">
        <f t="shared" si="1"/>
        <v>2029</v>
      </c>
      <c r="O13" s="5">
        <f t="shared" si="2"/>
        <v>226.125</v>
      </c>
      <c r="Q13" s="18">
        <v>195</v>
      </c>
      <c r="R13" s="18">
        <v>223</v>
      </c>
      <c r="S13">
        <v>224</v>
      </c>
      <c r="T13">
        <v>218</v>
      </c>
      <c r="U13">
        <v>162</v>
      </c>
      <c r="V13">
        <v>182</v>
      </c>
      <c r="W13">
        <v>165</v>
      </c>
      <c r="X13">
        <v>239</v>
      </c>
      <c r="Y13">
        <f t="shared" si="3"/>
        <v>1608</v>
      </c>
      <c r="Z13" s="5">
        <f t="shared" si="4"/>
        <v>201</v>
      </c>
    </row>
    <row r="14" spans="1:26" ht="12.75">
      <c r="A14" s="1">
        <v>7</v>
      </c>
      <c r="B14" s="1" t="s">
        <v>41</v>
      </c>
      <c r="C14" s="11">
        <v>184</v>
      </c>
      <c r="D14" s="11">
        <v>238</v>
      </c>
      <c r="E14" s="11">
        <v>255</v>
      </c>
      <c r="F14" s="11">
        <v>206</v>
      </c>
      <c r="G14" s="11">
        <v>279</v>
      </c>
      <c r="H14" s="11">
        <v>207</v>
      </c>
      <c r="I14" s="11">
        <v>213</v>
      </c>
      <c r="J14" s="11">
        <v>243</v>
      </c>
      <c r="K14" s="2">
        <f t="shared" si="0"/>
        <v>1825</v>
      </c>
      <c r="L14" s="2">
        <v>200</v>
      </c>
      <c r="M14" s="1">
        <f t="shared" si="1"/>
        <v>2025</v>
      </c>
      <c r="O14" s="5">
        <f t="shared" si="2"/>
        <v>228.125</v>
      </c>
      <c r="Q14" s="18">
        <v>224</v>
      </c>
      <c r="R14" s="18">
        <v>148</v>
      </c>
      <c r="S14">
        <v>214</v>
      </c>
      <c r="T14">
        <v>194</v>
      </c>
      <c r="U14">
        <v>237</v>
      </c>
      <c r="V14">
        <v>237</v>
      </c>
      <c r="W14">
        <v>187</v>
      </c>
      <c r="X14">
        <v>257</v>
      </c>
      <c r="Y14">
        <f t="shared" si="3"/>
        <v>1698</v>
      </c>
      <c r="Z14" s="5">
        <f t="shared" si="4"/>
        <v>212.25</v>
      </c>
    </row>
    <row r="15" spans="1:26" ht="12.75">
      <c r="A15" s="1">
        <v>8</v>
      </c>
      <c r="B15" s="1" t="s">
        <v>42</v>
      </c>
      <c r="C15" s="11">
        <v>189</v>
      </c>
      <c r="D15" s="11">
        <v>193</v>
      </c>
      <c r="E15" s="11">
        <v>214</v>
      </c>
      <c r="F15" s="11">
        <v>177</v>
      </c>
      <c r="G15" s="11">
        <v>225</v>
      </c>
      <c r="H15" s="11">
        <v>256</v>
      </c>
      <c r="I15" s="11">
        <v>258</v>
      </c>
      <c r="J15" s="11">
        <v>266</v>
      </c>
      <c r="K15" s="2">
        <f t="shared" si="0"/>
        <v>1778</v>
      </c>
      <c r="L15" s="2">
        <v>240</v>
      </c>
      <c r="M15" s="1">
        <f t="shared" si="1"/>
        <v>2018</v>
      </c>
      <c r="O15" s="5">
        <f t="shared" si="2"/>
        <v>222.25</v>
      </c>
      <c r="Q15" s="18">
        <v>185</v>
      </c>
      <c r="R15" s="18">
        <v>157</v>
      </c>
      <c r="S15">
        <v>255</v>
      </c>
      <c r="T15">
        <v>270</v>
      </c>
      <c r="U15">
        <v>209</v>
      </c>
      <c r="V15" s="38"/>
      <c r="W15">
        <v>227</v>
      </c>
      <c r="X15">
        <v>159</v>
      </c>
      <c r="Y15">
        <f t="shared" si="3"/>
        <v>1462</v>
      </c>
      <c r="Z15" s="22">
        <f t="shared" si="4"/>
        <v>182.75</v>
      </c>
    </row>
    <row r="16" spans="1:26" ht="12.75">
      <c r="A16" s="1">
        <v>9</v>
      </c>
      <c r="B16" s="1" t="s">
        <v>37</v>
      </c>
      <c r="C16" s="11">
        <v>233</v>
      </c>
      <c r="D16" s="11">
        <v>189</v>
      </c>
      <c r="E16" s="11">
        <v>203</v>
      </c>
      <c r="F16" s="11">
        <v>242</v>
      </c>
      <c r="G16" s="11">
        <v>206</v>
      </c>
      <c r="H16" s="11">
        <v>222</v>
      </c>
      <c r="I16" s="11">
        <v>240</v>
      </c>
      <c r="J16" s="11">
        <v>265</v>
      </c>
      <c r="K16" s="2">
        <f t="shared" si="0"/>
        <v>1800</v>
      </c>
      <c r="L16" s="2">
        <v>200</v>
      </c>
      <c r="M16" s="1">
        <f t="shared" si="1"/>
        <v>2000</v>
      </c>
      <c r="N16" s="12"/>
      <c r="O16" s="5">
        <f t="shared" si="2"/>
        <v>225</v>
      </c>
      <c r="Q16" s="18">
        <v>222</v>
      </c>
      <c r="R16" s="18">
        <v>289</v>
      </c>
      <c r="S16">
        <v>256</v>
      </c>
      <c r="T16">
        <v>238</v>
      </c>
      <c r="U16">
        <v>233</v>
      </c>
      <c r="V16">
        <v>191</v>
      </c>
      <c r="W16">
        <v>178</v>
      </c>
      <c r="X16">
        <v>188</v>
      </c>
      <c r="Y16">
        <f t="shared" si="3"/>
        <v>1795</v>
      </c>
      <c r="Z16" s="39">
        <f t="shared" si="4"/>
        <v>224.375</v>
      </c>
    </row>
    <row r="17" spans="1:26" ht="12.75">
      <c r="A17" s="1">
        <v>10</v>
      </c>
      <c r="B17" s="1" t="s">
        <v>52</v>
      </c>
      <c r="C17" s="11">
        <v>221</v>
      </c>
      <c r="D17" s="11">
        <v>279</v>
      </c>
      <c r="E17" s="11">
        <v>193</v>
      </c>
      <c r="F17" s="11">
        <v>188</v>
      </c>
      <c r="G17" s="11">
        <v>165</v>
      </c>
      <c r="H17" s="11">
        <v>249</v>
      </c>
      <c r="I17" s="11">
        <v>242</v>
      </c>
      <c r="J17" s="11">
        <v>228</v>
      </c>
      <c r="K17" s="2">
        <f t="shared" si="0"/>
        <v>1765</v>
      </c>
      <c r="L17" s="2">
        <v>200</v>
      </c>
      <c r="M17" s="1">
        <f t="shared" si="1"/>
        <v>1965</v>
      </c>
      <c r="O17" s="5">
        <f t="shared" si="2"/>
        <v>220.625</v>
      </c>
      <c r="Q17" s="18">
        <v>225</v>
      </c>
      <c r="R17" s="18">
        <v>195</v>
      </c>
      <c r="S17">
        <v>176</v>
      </c>
      <c r="T17">
        <v>234</v>
      </c>
      <c r="U17">
        <v>244</v>
      </c>
      <c r="V17">
        <v>230</v>
      </c>
      <c r="W17">
        <v>198</v>
      </c>
      <c r="X17">
        <v>216</v>
      </c>
      <c r="Y17">
        <f t="shared" si="3"/>
        <v>1718</v>
      </c>
      <c r="Z17" s="5">
        <f t="shared" si="4"/>
        <v>214.75</v>
      </c>
    </row>
    <row r="18" spans="1:26" ht="12.75">
      <c r="A18" s="1">
        <v>11</v>
      </c>
      <c r="B18" s="1" t="s">
        <v>53</v>
      </c>
      <c r="C18" s="11">
        <v>217</v>
      </c>
      <c r="D18" s="11">
        <v>279</v>
      </c>
      <c r="E18" s="11">
        <v>224</v>
      </c>
      <c r="F18" s="11">
        <v>191</v>
      </c>
      <c r="G18" s="11">
        <v>233</v>
      </c>
      <c r="H18" s="11">
        <v>236</v>
      </c>
      <c r="I18" s="11">
        <v>189</v>
      </c>
      <c r="J18" s="11">
        <v>190</v>
      </c>
      <c r="K18" s="2">
        <f t="shared" si="0"/>
        <v>1759</v>
      </c>
      <c r="L18" s="2">
        <v>200</v>
      </c>
      <c r="M18" s="1">
        <f t="shared" si="1"/>
        <v>1959</v>
      </c>
      <c r="N18" s="12"/>
      <c r="O18" s="5">
        <f t="shared" si="2"/>
        <v>219.875</v>
      </c>
      <c r="Q18" s="18">
        <v>163</v>
      </c>
      <c r="R18" s="18">
        <v>243</v>
      </c>
      <c r="S18">
        <v>199</v>
      </c>
      <c r="T18">
        <v>223</v>
      </c>
      <c r="U18">
        <v>206</v>
      </c>
      <c r="V18">
        <v>207</v>
      </c>
      <c r="W18" s="38"/>
      <c r="X18">
        <v>235</v>
      </c>
      <c r="Y18">
        <f t="shared" si="3"/>
        <v>1476</v>
      </c>
      <c r="Z18" s="22">
        <f t="shared" si="4"/>
        <v>184.5</v>
      </c>
    </row>
    <row r="19" spans="1:26" ht="12.75">
      <c r="A19" s="1">
        <v>12</v>
      </c>
      <c r="B19" s="1" t="s">
        <v>54</v>
      </c>
      <c r="C19" s="11">
        <v>216</v>
      </c>
      <c r="D19" s="11">
        <v>219</v>
      </c>
      <c r="E19" s="11">
        <v>221</v>
      </c>
      <c r="F19" s="11">
        <v>212</v>
      </c>
      <c r="G19" s="11">
        <v>225</v>
      </c>
      <c r="H19" s="11">
        <v>174</v>
      </c>
      <c r="I19" s="11">
        <v>245</v>
      </c>
      <c r="J19" s="11">
        <v>216</v>
      </c>
      <c r="K19" s="2">
        <f t="shared" si="0"/>
        <v>1728</v>
      </c>
      <c r="L19" s="2">
        <v>200</v>
      </c>
      <c r="M19" s="1">
        <f t="shared" si="1"/>
        <v>1928</v>
      </c>
      <c r="O19" s="5">
        <f t="shared" si="2"/>
        <v>216</v>
      </c>
      <c r="Q19" s="18">
        <v>189</v>
      </c>
      <c r="R19" s="18">
        <v>179</v>
      </c>
      <c r="S19" s="38"/>
      <c r="T19">
        <v>175</v>
      </c>
      <c r="U19">
        <v>240</v>
      </c>
      <c r="V19">
        <v>180</v>
      </c>
      <c r="W19">
        <v>206</v>
      </c>
      <c r="X19">
        <v>228</v>
      </c>
      <c r="Y19">
        <f t="shared" si="3"/>
        <v>1397</v>
      </c>
      <c r="Z19" s="22">
        <f t="shared" si="4"/>
        <v>174.625</v>
      </c>
    </row>
    <row r="20" spans="1:26" ht="12.75">
      <c r="A20" s="1">
        <v>13</v>
      </c>
      <c r="B20" s="3" t="s">
        <v>24</v>
      </c>
      <c r="C20" s="29">
        <v>224</v>
      </c>
      <c r="D20" s="29">
        <v>223</v>
      </c>
      <c r="E20" s="29">
        <v>192</v>
      </c>
      <c r="F20" s="29">
        <v>238</v>
      </c>
      <c r="G20" s="29">
        <v>196</v>
      </c>
      <c r="H20" s="29">
        <v>258</v>
      </c>
      <c r="I20" s="29">
        <v>190</v>
      </c>
      <c r="J20" s="29">
        <v>234</v>
      </c>
      <c r="K20" s="13">
        <f t="shared" si="0"/>
        <v>1755</v>
      </c>
      <c r="L20" s="2">
        <v>160</v>
      </c>
      <c r="M20" s="1">
        <f t="shared" si="1"/>
        <v>1915</v>
      </c>
      <c r="O20" s="5">
        <f t="shared" si="2"/>
        <v>219.375</v>
      </c>
      <c r="Q20" s="18">
        <v>198</v>
      </c>
      <c r="R20" s="18">
        <v>248</v>
      </c>
      <c r="S20">
        <v>212</v>
      </c>
      <c r="T20">
        <v>242</v>
      </c>
      <c r="U20">
        <v>166</v>
      </c>
      <c r="V20">
        <v>221</v>
      </c>
      <c r="W20">
        <v>214</v>
      </c>
      <c r="X20">
        <v>212</v>
      </c>
      <c r="Y20">
        <f t="shared" si="3"/>
        <v>1713</v>
      </c>
      <c r="Z20" s="5">
        <f t="shared" si="4"/>
        <v>214.125</v>
      </c>
    </row>
    <row r="21" spans="1:26" ht="12.75">
      <c r="A21" s="1">
        <v>14</v>
      </c>
      <c r="B21" s="1" t="s">
        <v>55</v>
      </c>
      <c r="C21" s="11">
        <v>170</v>
      </c>
      <c r="D21" s="11">
        <v>198</v>
      </c>
      <c r="E21" s="11">
        <v>214</v>
      </c>
      <c r="F21" s="11">
        <v>236</v>
      </c>
      <c r="G21" s="11">
        <v>203</v>
      </c>
      <c r="H21" s="11">
        <v>217</v>
      </c>
      <c r="I21" s="11">
        <v>239</v>
      </c>
      <c r="J21" s="11">
        <v>195</v>
      </c>
      <c r="K21" s="13">
        <f t="shared" si="0"/>
        <v>1672</v>
      </c>
      <c r="L21" s="2">
        <v>240</v>
      </c>
      <c r="M21" s="1">
        <f t="shared" si="1"/>
        <v>1912</v>
      </c>
      <c r="O21" s="5">
        <f t="shared" si="2"/>
        <v>209</v>
      </c>
      <c r="Q21" s="18">
        <v>228</v>
      </c>
      <c r="R21" s="18">
        <v>193</v>
      </c>
      <c r="S21">
        <v>180</v>
      </c>
      <c r="T21">
        <v>134</v>
      </c>
      <c r="U21">
        <v>227</v>
      </c>
      <c r="V21">
        <v>181</v>
      </c>
      <c r="W21">
        <v>192</v>
      </c>
      <c r="X21">
        <v>194</v>
      </c>
      <c r="Y21">
        <f t="shared" si="3"/>
        <v>1529</v>
      </c>
      <c r="Z21" s="5">
        <f t="shared" si="4"/>
        <v>191.125</v>
      </c>
    </row>
    <row r="22" spans="1:26" ht="12.75">
      <c r="A22" s="1">
        <v>15</v>
      </c>
      <c r="B22" s="1" t="s">
        <v>11</v>
      </c>
      <c r="C22" s="11">
        <v>189</v>
      </c>
      <c r="D22" s="11">
        <v>178</v>
      </c>
      <c r="E22" s="11">
        <v>221</v>
      </c>
      <c r="F22" s="11">
        <v>223</v>
      </c>
      <c r="G22" s="11">
        <v>202</v>
      </c>
      <c r="H22" s="11">
        <v>244</v>
      </c>
      <c r="I22" s="11">
        <v>237</v>
      </c>
      <c r="J22" s="11">
        <v>215</v>
      </c>
      <c r="K22" s="13">
        <f t="shared" si="0"/>
        <v>1709</v>
      </c>
      <c r="L22" s="2">
        <v>200</v>
      </c>
      <c r="M22" s="1">
        <f t="shared" si="1"/>
        <v>1909</v>
      </c>
      <c r="O22" s="5">
        <f t="shared" si="2"/>
        <v>213.625</v>
      </c>
      <c r="Q22" s="18">
        <v>216</v>
      </c>
      <c r="R22" s="18">
        <v>245</v>
      </c>
      <c r="S22">
        <v>207</v>
      </c>
      <c r="T22">
        <v>191</v>
      </c>
      <c r="U22">
        <v>225</v>
      </c>
      <c r="V22">
        <v>234</v>
      </c>
      <c r="W22">
        <v>223</v>
      </c>
      <c r="X22">
        <v>209</v>
      </c>
      <c r="Y22">
        <f t="shared" si="3"/>
        <v>1750</v>
      </c>
      <c r="Z22" s="5">
        <f t="shared" si="4"/>
        <v>218.75</v>
      </c>
    </row>
    <row r="23" spans="1:26" ht="12.75">
      <c r="A23" s="1">
        <v>16</v>
      </c>
      <c r="B23" s="1" t="s">
        <v>20</v>
      </c>
      <c r="C23" s="11">
        <v>287</v>
      </c>
      <c r="D23" s="11">
        <v>218</v>
      </c>
      <c r="E23" s="11">
        <v>212</v>
      </c>
      <c r="F23" s="11">
        <v>268</v>
      </c>
      <c r="G23" s="11">
        <v>203</v>
      </c>
      <c r="H23" s="11">
        <v>212</v>
      </c>
      <c r="I23" s="11">
        <v>168</v>
      </c>
      <c r="J23" s="11">
        <v>159</v>
      </c>
      <c r="K23" s="13">
        <f t="shared" si="0"/>
        <v>1727</v>
      </c>
      <c r="L23" s="2">
        <v>160</v>
      </c>
      <c r="M23" s="1">
        <f t="shared" si="1"/>
        <v>1887</v>
      </c>
      <c r="O23" s="5">
        <f t="shared" si="2"/>
        <v>215.875</v>
      </c>
      <c r="Q23" s="18">
        <v>248</v>
      </c>
      <c r="R23" s="18">
        <v>257</v>
      </c>
      <c r="S23">
        <v>192</v>
      </c>
      <c r="T23">
        <v>267</v>
      </c>
      <c r="U23">
        <v>170</v>
      </c>
      <c r="V23">
        <v>279</v>
      </c>
      <c r="W23">
        <v>242</v>
      </c>
      <c r="X23">
        <v>266</v>
      </c>
      <c r="Y23">
        <f t="shared" si="3"/>
        <v>1921</v>
      </c>
      <c r="Z23" s="39">
        <f t="shared" si="4"/>
        <v>240.125</v>
      </c>
    </row>
    <row r="24" spans="1:26" ht="12.75">
      <c r="A24" s="1">
        <v>17</v>
      </c>
      <c r="B24" s="1" t="s">
        <v>19</v>
      </c>
      <c r="C24" s="11">
        <v>196</v>
      </c>
      <c r="D24" s="11">
        <v>229</v>
      </c>
      <c r="E24" s="11">
        <v>226</v>
      </c>
      <c r="F24" s="11">
        <v>250</v>
      </c>
      <c r="G24" s="11">
        <v>237</v>
      </c>
      <c r="H24" s="11">
        <v>255</v>
      </c>
      <c r="I24" s="11">
        <v>223</v>
      </c>
      <c r="J24" s="11">
        <v>188</v>
      </c>
      <c r="K24" s="13">
        <f t="shared" si="0"/>
        <v>1804</v>
      </c>
      <c r="L24" s="2">
        <v>80</v>
      </c>
      <c r="M24" s="1">
        <f t="shared" si="1"/>
        <v>1884</v>
      </c>
      <c r="O24" s="5">
        <f t="shared" si="2"/>
        <v>225.5</v>
      </c>
      <c r="Q24" s="18">
        <v>206</v>
      </c>
      <c r="R24" s="18">
        <v>247</v>
      </c>
      <c r="S24" s="38"/>
      <c r="T24">
        <v>204</v>
      </c>
      <c r="U24">
        <v>255</v>
      </c>
      <c r="V24">
        <v>182</v>
      </c>
      <c r="W24">
        <v>237</v>
      </c>
      <c r="X24">
        <v>265</v>
      </c>
      <c r="Y24">
        <f t="shared" si="3"/>
        <v>1596</v>
      </c>
      <c r="Z24" s="22">
        <f t="shared" si="4"/>
        <v>199.5</v>
      </c>
    </row>
    <row r="25" spans="1:26" ht="12.75">
      <c r="A25" s="1">
        <v>18</v>
      </c>
      <c r="B25" s="1" t="s">
        <v>9</v>
      </c>
      <c r="C25" s="11">
        <v>195</v>
      </c>
      <c r="D25" s="11">
        <v>257</v>
      </c>
      <c r="E25" s="11">
        <v>214</v>
      </c>
      <c r="F25" s="11">
        <v>226</v>
      </c>
      <c r="G25" s="11">
        <v>195</v>
      </c>
      <c r="H25" s="11">
        <v>191</v>
      </c>
      <c r="I25" s="11">
        <v>204</v>
      </c>
      <c r="J25" s="11">
        <v>209</v>
      </c>
      <c r="K25" s="13">
        <f t="shared" si="0"/>
        <v>1691</v>
      </c>
      <c r="L25" s="2">
        <v>180</v>
      </c>
      <c r="M25" s="1">
        <f t="shared" si="1"/>
        <v>1871</v>
      </c>
      <c r="O25" s="5">
        <f t="shared" si="2"/>
        <v>211.375</v>
      </c>
      <c r="Q25" s="18">
        <v>195</v>
      </c>
      <c r="R25" s="18">
        <v>218</v>
      </c>
      <c r="S25">
        <v>208</v>
      </c>
      <c r="T25">
        <v>207</v>
      </c>
      <c r="U25">
        <v>189</v>
      </c>
      <c r="V25">
        <v>222</v>
      </c>
      <c r="W25">
        <v>256</v>
      </c>
      <c r="X25">
        <v>215</v>
      </c>
      <c r="Y25">
        <f t="shared" si="3"/>
        <v>1710</v>
      </c>
      <c r="Z25" s="5">
        <f t="shared" si="4"/>
        <v>213.75</v>
      </c>
    </row>
    <row r="26" spans="1:26" ht="12.75">
      <c r="A26" s="1">
        <v>19</v>
      </c>
      <c r="B26" s="1" t="s">
        <v>22</v>
      </c>
      <c r="C26" s="11">
        <v>192</v>
      </c>
      <c r="D26" s="11">
        <v>192</v>
      </c>
      <c r="E26" s="11">
        <v>212</v>
      </c>
      <c r="F26" s="11">
        <v>210</v>
      </c>
      <c r="G26" s="11">
        <v>225</v>
      </c>
      <c r="H26" s="11">
        <v>228</v>
      </c>
      <c r="I26" s="11">
        <v>178</v>
      </c>
      <c r="J26" s="11">
        <v>192</v>
      </c>
      <c r="K26" s="13">
        <f t="shared" si="0"/>
        <v>1629</v>
      </c>
      <c r="L26" s="2">
        <v>240</v>
      </c>
      <c r="M26" s="1">
        <f t="shared" si="1"/>
        <v>1869</v>
      </c>
      <c r="O26" s="5">
        <f t="shared" si="2"/>
        <v>203.625</v>
      </c>
      <c r="Q26" s="18">
        <v>166</v>
      </c>
      <c r="R26" s="18">
        <v>197</v>
      </c>
      <c r="S26">
        <v>149</v>
      </c>
      <c r="T26">
        <v>202</v>
      </c>
      <c r="U26">
        <v>196</v>
      </c>
      <c r="V26">
        <v>207</v>
      </c>
      <c r="W26">
        <v>238</v>
      </c>
      <c r="X26">
        <v>150</v>
      </c>
      <c r="Y26">
        <f t="shared" si="3"/>
        <v>1505</v>
      </c>
      <c r="Z26" s="5">
        <f t="shared" si="4"/>
        <v>188.125</v>
      </c>
    </row>
    <row r="27" spans="1:26" ht="12.75">
      <c r="A27" s="1">
        <v>20</v>
      </c>
      <c r="B27" s="1" t="s">
        <v>38</v>
      </c>
      <c r="C27" s="11">
        <v>188</v>
      </c>
      <c r="D27" s="11">
        <v>165</v>
      </c>
      <c r="E27" s="11">
        <v>195</v>
      </c>
      <c r="F27" s="11">
        <v>234</v>
      </c>
      <c r="G27" s="11">
        <v>244</v>
      </c>
      <c r="H27" s="11">
        <v>239</v>
      </c>
      <c r="I27" s="11">
        <v>206</v>
      </c>
      <c r="J27" s="11">
        <v>194</v>
      </c>
      <c r="K27" s="13">
        <f t="shared" si="0"/>
        <v>1665</v>
      </c>
      <c r="L27" s="2">
        <v>200</v>
      </c>
      <c r="M27" s="1">
        <f t="shared" si="1"/>
        <v>1865</v>
      </c>
      <c r="O27" s="5">
        <f t="shared" si="2"/>
        <v>208.125</v>
      </c>
      <c r="Q27" s="18">
        <v>179</v>
      </c>
      <c r="R27" s="18">
        <v>219</v>
      </c>
      <c r="S27">
        <v>180</v>
      </c>
      <c r="T27">
        <v>232</v>
      </c>
      <c r="U27">
        <v>165</v>
      </c>
      <c r="V27">
        <v>159</v>
      </c>
      <c r="W27">
        <v>225</v>
      </c>
      <c r="X27">
        <v>195</v>
      </c>
      <c r="Y27">
        <f t="shared" si="3"/>
        <v>1554</v>
      </c>
      <c r="Z27" s="5">
        <f t="shared" si="4"/>
        <v>194.25</v>
      </c>
    </row>
    <row r="28" spans="1:26" ht="12.75">
      <c r="A28" s="1">
        <v>21</v>
      </c>
      <c r="B28" s="1" t="s">
        <v>21</v>
      </c>
      <c r="C28" s="11">
        <v>224</v>
      </c>
      <c r="D28" s="11">
        <v>245</v>
      </c>
      <c r="E28" s="11">
        <v>256</v>
      </c>
      <c r="F28" s="11">
        <v>218</v>
      </c>
      <c r="G28" s="11">
        <v>198</v>
      </c>
      <c r="H28" s="11">
        <v>184</v>
      </c>
      <c r="I28" s="11">
        <v>192</v>
      </c>
      <c r="J28" s="11">
        <v>212</v>
      </c>
      <c r="K28" s="13">
        <f t="shared" si="0"/>
        <v>1729</v>
      </c>
      <c r="L28" s="2">
        <v>120</v>
      </c>
      <c r="M28" s="1">
        <f t="shared" si="1"/>
        <v>1849</v>
      </c>
      <c r="O28" s="5">
        <f t="shared" si="2"/>
        <v>216.125</v>
      </c>
      <c r="Q28" s="18">
        <v>184</v>
      </c>
      <c r="R28" s="18">
        <v>248</v>
      </c>
      <c r="S28">
        <v>203</v>
      </c>
      <c r="T28">
        <v>258</v>
      </c>
      <c r="U28">
        <v>162</v>
      </c>
      <c r="V28">
        <v>214</v>
      </c>
      <c r="W28">
        <v>226</v>
      </c>
      <c r="X28">
        <v>234</v>
      </c>
      <c r="Y28">
        <f t="shared" si="3"/>
        <v>1729</v>
      </c>
      <c r="Z28" s="5">
        <f t="shared" si="4"/>
        <v>216.125</v>
      </c>
    </row>
    <row r="29" spans="1:26" ht="12.75">
      <c r="A29" s="1">
        <v>22</v>
      </c>
      <c r="B29" s="1" t="s">
        <v>8</v>
      </c>
      <c r="C29" s="11">
        <v>182</v>
      </c>
      <c r="D29" s="11">
        <v>190</v>
      </c>
      <c r="E29" s="11">
        <v>241</v>
      </c>
      <c r="F29" s="11">
        <v>202</v>
      </c>
      <c r="G29" s="11">
        <v>227</v>
      </c>
      <c r="H29" s="11">
        <v>230</v>
      </c>
      <c r="I29" s="11">
        <v>189</v>
      </c>
      <c r="J29" s="11">
        <v>226</v>
      </c>
      <c r="K29" s="13">
        <f t="shared" si="0"/>
        <v>1687</v>
      </c>
      <c r="L29" s="2">
        <v>160</v>
      </c>
      <c r="M29" s="1">
        <f t="shared" si="1"/>
        <v>1847</v>
      </c>
      <c r="O29" s="5">
        <f t="shared" si="2"/>
        <v>210.875</v>
      </c>
      <c r="Q29" s="18">
        <v>276</v>
      </c>
      <c r="R29" s="18">
        <v>163</v>
      </c>
      <c r="S29">
        <v>226</v>
      </c>
      <c r="T29">
        <v>210</v>
      </c>
      <c r="U29">
        <v>203</v>
      </c>
      <c r="V29">
        <v>249</v>
      </c>
      <c r="W29">
        <v>212</v>
      </c>
      <c r="X29">
        <v>153</v>
      </c>
      <c r="Y29">
        <f t="shared" si="3"/>
        <v>1692</v>
      </c>
      <c r="Z29" s="5">
        <f t="shared" si="4"/>
        <v>211.5</v>
      </c>
    </row>
    <row r="30" spans="1:26" ht="12.75">
      <c r="A30" s="1">
        <v>23</v>
      </c>
      <c r="B30" s="1" t="s">
        <v>56</v>
      </c>
      <c r="C30" s="11">
        <v>166</v>
      </c>
      <c r="D30" s="11">
        <v>198</v>
      </c>
      <c r="E30" s="11">
        <v>193</v>
      </c>
      <c r="F30" s="11">
        <v>201</v>
      </c>
      <c r="G30" s="11">
        <v>243</v>
      </c>
      <c r="H30" s="11">
        <v>182</v>
      </c>
      <c r="I30" s="11">
        <v>216</v>
      </c>
      <c r="J30" s="11">
        <v>231</v>
      </c>
      <c r="K30" s="13">
        <f t="shared" si="0"/>
        <v>1630</v>
      </c>
      <c r="L30" s="2">
        <v>200</v>
      </c>
      <c r="M30" s="1">
        <f t="shared" si="1"/>
        <v>1830</v>
      </c>
      <c r="O30" s="5">
        <f t="shared" si="2"/>
        <v>203.75</v>
      </c>
      <c r="Q30" s="18">
        <v>192</v>
      </c>
      <c r="R30" s="18">
        <v>212</v>
      </c>
      <c r="S30">
        <v>191</v>
      </c>
      <c r="T30">
        <v>148</v>
      </c>
      <c r="U30">
        <v>225</v>
      </c>
      <c r="V30">
        <v>255</v>
      </c>
      <c r="W30">
        <v>201</v>
      </c>
      <c r="X30">
        <v>175</v>
      </c>
      <c r="Y30">
        <f t="shared" si="3"/>
        <v>1599</v>
      </c>
      <c r="Z30" s="5">
        <f t="shared" si="4"/>
        <v>199.875</v>
      </c>
    </row>
    <row r="31" spans="1:26" ht="12.75">
      <c r="A31" s="1">
        <v>24</v>
      </c>
      <c r="B31" s="1" t="s">
        <v>6</v>
      </c>
      <c r="C31" s="11">
        <v>200</v>
      </c>
      <c r="D31" s="11">
        <v>202</v>
      </c>
      <c r="E31" s="11">
        <v>176</v>
      </c>
      <c r="F31" s="11">
        <v>196</v>
      </c>
      <c r="G31" s="11">
        <v>223</v>
      </c>
      <c r="H31" s="11">
        <v>180</v>
      </c>
      <c r="I31" s="11">
        <v>238</v>
      </c>
      <c r="J31" s="11">
        <v>190</v>
      </c>
      <c r="K31" s="13">
        <f t="shared" si="0"/>
        <v>1605</v>
      </c>
      <c r="L31" s="2">
        <v>200</v>
      </c>
      <c r="M31" s="1">
        <f t="shared" si="1"/>
        <v>1805</v>
      </c>
      <c r="O31" s="5">
        <f t="shared" si="2"/>
        <v>200.625</v>
      </c>
      <c r="Q31" s="18">
        <v>219</v>
      </c>
      <c r="R31" s="18">
        <v>254</v>
      </c>
      <c r="S31">
        <v>193</v>
      </c>
      <c r="T31">
        <v>184</v>
      </c>
      <c r="U31">
        <v>191</v>
      </c>
      <c r="V31">
        <v>174</v>
      </c>
      <c r="W31">
        <v>178</v>
      </c>
      <c r="X31">
        <v>161</v>
      </c>
      <c r="Y31">
        <f t="shared" si="3"/>
        <v>1554</v>
      </c>
      <c r="Z31" s="22">
        <f t="shared" si="4"/>
        <v>194.25</v>
      </c>
    </row>
    <row r="32" spans="1:26" ht="12.75">
      <c r="A32" s="1">
        <v>25</v>
      </c>
      <c r="B32" s="1" t="s">
        <v>57</v>
      </c>
      <c r="C32" s="11">
        <v>179</v>
      </c>
      <c r="D32" s="11">
        <v>233</v>
      </c>
      <c r="E32" s="11">
        <v>194</v>
      </c>
      <c r="F32" s="11">
        <v>148</v>
      </c>
      <c r="G32" s="11">
        <v>158</v>
      </c>
      <c r="H32" s="11">
        <v>279</v>
      </c>
      <c r="I32" s="11">
        <v>211</v>
      </c>
      <c r="J32" s="11">
        <v>211</v>
      </c>
      <c r="K32" s="13">
        <f t="shared" si="0"/>
        <v>1613</v>
      </c>
      <c r="L32" s="2">
        <v>160</v>
      </c>
      <c r="M32" s="1">
        <f t="shared" si="1"/>
        <v>1773</v>
      </c>
      <c r="O32" s="5">
        <f t="shared" si="2"/>
        <v>201.625</v>
      </c>
      <c r="Q32" s="18">
        <v>188</v>
      </c>
      <c r="R32" s="18">
        <v>161</v>
      </c>
      <c r="S32">
        <v>256</v>
      </c>
      <c r="T32">
        <v>201</v>
      </c>
      <c r="U32">
        <v>212</v>
      </c>
      <c r="V32">
        <v>212</v>
      </c>
      <c r="W32">
        <v>189</v>
      </c>
      <c r="X32">
        <v>200</v>
      </c>
      <c r="Y32">
        <f t="shared" si="3"/>
        <v>1619</v>
      </c>
      <c r="Z32" s="5">
        <f t="shared" si="4"/>
        <v>202.375</v>
      </c>
    </row>
    <row r="33" spans="1:26" ht="12.75">
      <c r="A33" s="1">
        <v>26</v>
      </c>
      <c r="B33" s="1" t="s">
        <v>12</v>
      </c>
      <c r="C33" s="11">
        <v>225</v>
      </c>
      <c r="D33" s="11">
        <v>197</v>
      </c>
      <c r="E33" s="11">
        <v>158</v>
      </c>
      <c r="F33" s="11">
        <v>204</v>
      </c>
      <c r="G33" s="11">
        <v>212</v>
      </c>
      <c r="H33" s="11">
        <v>264</v>
      </c>
      <c r="I33" s="11">
        <v>169</v>
      </c>
      <c r="J33" s="11">
        <v>150</v>
      </c>
      <c r="K33" s="13">
        <f t="shared" si="0"/>
        <v>1579</v>
      </c>
      <c r="L33" s="2">
        <v>160</v>
      </c>
      <c r="M33" s="1">
        <f t="shared" si="1"/>
        <v>1739</v>
      </c>
      <c r="O33" s="5">
        <f t="shared" si="2"/>
        <v>197.375</v>
      </c>
      <c r="Q33" s="18">
        <v>221</v>
      </c>
      <c r="R33" s="18">
        <v>192</v>
      </c>
      <c r="S33">
        <v>247</v>
      </c>
      <c r="T33">
        <v>250</v>
      </c>
      <c r="U33">
        <v>158</v>
      </c>
      <c r="V33">
        <v>196</v>
      </c>
      <c r="W33">
        <v>203</v>
      </c>
      <c r="X33">
        <v>192</v>
      </c>
      <c r="Y33">
        <f t="shared" si="3"/>
        <v>1659</v>
      </c>
      <c r="Z33" s="5">
        <f t="shared" si="4"/>
        <v>207.375</v>
      </c>
    </row>
    <row r="34" spans="1:26" ht="12.75">
      <c r="A34" s="1">
        <v>27</v>
      </c>
      <c r="B34" s="1" t="s">
        <v>39</v>
      </c>
      <c r="C34" s="11">
        <v>228</v>
      </c>
      <c r="D34" s="11">
        <v>175</v>
      </c>
      <c r="E34" s="11">
        <v>234</v>
      </c>
      <c r="F34" s="11">
        <v>175</v>
      </c>
      <c r="G34" s="11">
        <v>200</v>
      </c>
      <c r="H34" s="11">
        <v>187</v>
      </c>
      <c r="I34" s="11">
        <v>200</v>
      </c>
      <c r="J34" s="11">
        <v>175</v>
      </c>
      <c r="K34" s="13">
        <f t="shared" si="0"/>
        <v>1574</v>
      </c>
      <c r="L34" s="2">
        <v>160</v>
      </c>
      <c r="M34" s="1">
        <f t="shared" si="1"/>
        <v>1734</v>
      </c>
      <c r="O34" s="5">
        <f t="shared" si="2"/>
        <v>196.75</v>
      </c>
      <c r="Q34" s="18">
        <v>170</v>
      </c>
      <c r="R34" s="18">
        <v>257</v>
      </c>
      <c r="S34">
        <v>245</v>
      </c>
      <c r="T34">
        <v>212</v>
      </c>
      <c r="U34">
        <v>170</v>
      </c>
      <c r="V34">
        <v>183</v>
      </c>
      <c r="W34">
        <v>189</v>
      </c>
      <c r="X34">
        <v>231</v>
      </c>
      <c r="Y34">
        <f t="shared" si="3"/>
        <v>1657</v>
      </c>
      <c r="Z34" s="5">
        <f t="shared" si="4"/>
        <v>207.125</v>
      </c>
    </row>
    <row r="35" spans="1:26" ht="12.75">
      <c r="A35" s="1">
        <v>28</v>
      </c>
      <c r="B35" s="3" t="s">
        <v>64</v>
      </c>
      <c r="C35" s="11">
        <v>198</v>
      </c>
      <c r="D35" s="11">
        <v>243</v>
      </c>
      <c r="E35" s="11">
        <v>188</v>
      </c>
      <c r="F35" s="11">
        <v>231</v>
      </c>
      <c r="G35" s="11">
        <v>209</v>
      </c>
      <c r="H35" s="11">
        <v>214</v>
      </c>
      <c r="I35" s="11">
        <v>213</v>
      </c>
      <c r="J35" s="11">
        <v>153</v>
      </c>
      <c r="K35" s="13">
        <f t="shared" si="0"/>
        <v>1649</v>
      </c>
      <c r="L35" s="2">
        <v>80</v>
      </c>
      <c r="M35" s="1">
        <f t="shared" si="1"/>
        <v>1729</v>
      </c>
      <c r="O35" s="5">
        <f t="shared" si="2"/>
        <v>206.125</v>
      </c>
      <c r="Q35" s="18">
        <v>224</v>
      </c>
      <c r="R35" s="18">
        <v>279</v>
      </c>
      <c r="S35">
        <v>202</v>
      </c>
      <c r="T35">
        <v>200</v>
      </c>
      <c r="U35">
        <v>225</v>
      </c>
      <c r="V35">
        <v>184</v>
      </c>
      <c r="W35">
        <v>226</v>
      </c>
      <c r="X35">
        <v>226</v>
      </c>
      <c r="Y35">
        <f t="shared" si="3"/>
        <v>1766</v>
      </c>
      <c r="Z35" s="5">
        <f t="shared" si="4"/>
        <v>220.75</v>
      </c>
    </row>
    <row r="36" spans="1:26" ht="12.75">
      <c r="A36" s="1">
        <v>29</v>
      </c>
      <c r="B36" s="3" t="s">
        <v>25</v>
      </c>
      <c r="C36" s="11">
        <v>163</v>
      </c>
      <c r="D36" s="11">
        <v>198</v>
      </c>
      <c r="E36" s="11">
        <v>180</v>
      </c>
      <c r="F36" s="11">
        <v>270</v>
      </c>
      <c r="G36" s="11">
        <v>204</v>
      </c>
      <c r="H36" s="11">
        <v>171</v>
      </c>
      <c r="I36" s="11">
        <v>256</v>
      </c>
      <c r="J36" s="11">
        <v>161</v>
      </c>
      <c r="K36" s="13">
        <f t="shared" si="0"/>
        <v>1603</v>
      </c>
      <c r="L36" s="2">
        <v>120</v>
      </c>
      <c r="M36" s="1">
        <f t="shared" si="1"/>
        <v>1723</v>
      </c>
      <c r="O36" s="5">
        <f t="shared" si="2"/>
        <v>200.375</v>
      </c>
      <c r="Q36" s="18">
        <v>217</v>
      </c>
      <c r="R36" s="18">
        <v>178</v>
      </c>
      <c r="S36">
        <v>214</v>
      </c>
      <c r="T36">
        <v>177</v>
      </c>
      <c r="U36">
        <v>205</v>
      </c>
      <c r="V36">
        <v>174</v>
      </c>
      <c r="W36">
        <v>204</v>
      </c>
      <c r="X36">
        <v>190</v>
      </c>
      <c r="Y36">
        <f t="shared" si="3"/>
        <v>1559</v>
      </c>
      <c r="Z36" s="5">
        <f t="shared" si="4"/>
        <v>194.875</v>
      </c>
    </row>
    <row r="37" spans="1:26" ht="12.75">
      <c r="A37" s="1">
        <v>30</v>
      </c>
      <c r="B37" s="1" t="s">
        <v>58</v>
      </c>
      <c r="C37" s="11">
        <v>222</v>
      </c>
      <c r="D37" s="11">
        <v>218</v>
      </c>
      <c r="E37" s="11">
        <v>160</v>
      </c>
      <c r="F37" s="11">
        <v>189</v>
      </c>
      <c r="G37" s="11">
        <v>205</v>
      </c>
      <c r="H37" s="11">
        <v>183</v>
      </c>
      <c r="I37" s="11">
        <v>187</v>
      </c>
      <c r="J37" s="11">
        <v>196</v>
      </c>
      <c r="K37" s="13">
        <f t="shared" si="0"/>
        <v>1560</v>
      </c>
      <c r="L37" s="2">
        <v>160</v>
      </c>
      <c r="M37" s="1">
        <f t="shared" si="1"/>
        <v>1720</v>
      </c>
      <c r="O37" s="5">
        <f t="shared" si="2"/>
        <v>195</v>
      </c>
      <c r="Q37" s="18">
        <v>233</v>
      </c>
      <c r="R37" s="18">
        <v>168</v>
      </c>
      <c r="S37">
        <v>192</v>
      </c>
      <c r="T37">
        <v>187</v>
      </c>
      <c r="U37">
        <v>204</v>
      </c>
      <c r="V37">
        <v>187</v>
      </c>
      <c r="W37">
        <v>211</v>
      </c>
      <c r="X37">
        <v>190</v>
      </c>
      <c r="Y37">
        <f t="shared" si="3"/>
        <v>1572</v>
      </c>
      <c r="Z37" s="5">
        <f t="shared" si="4"/>
        <v>196.5</v>
      </c>
    </row>
    <row r="38" spans="1:26" ht="12.75">
      <c r="A38" s="1">
        <v>31</v>
      </c>
      <c r="B38" s="3" t="s">
        <v>15</v>
      </c>
      <c r="C38" s="11">
        <v>183</v>
      </c>
      <c r="D38" s="11">
        <v>168</v>
      </c>
      <c r="E38" s="11">
        <v>279</v>
      </c>
      <c r="F38" s="11">
        <v>207</v>
      </c>
      <c r="G38" s="11">
        <v>166</v>
      </c>
      <c r="H38" s="11">
        <v>170</v>
      </c>
      <c r="I38" s="11">
        <v>226</v>
      </c>
      <c r="J38" s="11">
        <v>201</v>
      </c>
      <c r="K38" s="13">
        <f t="shared" si="0"/>
        <v>1600</v>
      </c>
      <c r="L38" s="2">
        <v>120</v>
      </c>
      <c r="M38" s="1">
        <f t="shared" si="1"/>
        <v>1720</v>
      </c>
      <c r="O38" s="5">
        <f t="shared" si="2"/>
        <v>200</v>
      </c>
      <c r="Q38" s="18">
        <v>189</v>
      </c>
      <c r="R38" s="18">
        <v>218</v>
      </c>
      <c r="S38">
        <v>223</v>
      </c>
      <c r="T38">
        <v>226</v>
      </c>
      <c r="U38">
        <v>196</v>
      </c>
      <c r="V38">
        <v>211</v>
      </c>
      <c r="W38">
        <v>192</v>
      </c>
      <c r="X38">
        <v>163</v>
      </c>
      <c r="Y38">
        <f t="shared" si="3"/>
        <v>1618</v>
      </c>
      <c r="Z38" s="5">
        <f t="shared" si="4"/>
        <v>202.25</v>
      </c>
    </row>
    <row r="39" spans="1:26" ht="12.75">
      <c r="A39" s="1">
        <v>32</v>
      </c>
      <c r="B39" s="3" t="s">
        <v>43</v>
      </c>
      <c r="C39" s="11">
        <v>219</v>
      </c>
      <c r="D39" s="11">
        <v>189</v>
      </c>
      <c r="E39" s="11">
        <v>191</v>
      </c>
      <c r="F39" s="11">
        <v>198</v>
      </c>
      <c r="G39" s="11">
        <v>228</v>
      </c>
      <c r="H39" s="11">
        <v>159</v>
      </c>
      <c r="I39" s="11">
        <v>203</v>
      </c>
      <c r="J39" s="11">
        <v>200</v>
      </c>
      <c r="K39" s="13">
        <f t="shared" si="0"/>
        <v>1587</v>
      </c>
      <c r="L39" s="2">
        <v>120</v>
      </c>
      <c r="M39" s="1">
        <f t="shared" si="1"/>
        <v>1707</v>
      </c>
      <c r="O39" s="5">
        <f t="shared" si="2"/>
        <v>198.375</v>
      </c>
      <c r="Q39" s="18">
        <v>202</v>
      </c>
      <c r="R39" s="18">
        <v>164</v>
      </c>
      <c r="S39" s="38"/>
      <c r="T39">
        <v>140</v>
      </c>
      <c r="U39">
        <v>258</v>
      </c>
      <c r="V39" s="38"/>
      <c r="W39">
        <v>169</v>
      </c>
      <c r="X39">
        <v>211</v>
      </c>
      <c r="Y39">
        <f t="shared" si="3"/>
        <v>1144</v>
      </c>
      <c r="Z39" s="22">
        <f t="shared" si="4"/>
        <v>143</v>
      </c>
    </row>
    <row r="40" spans="1:26" ht="12.75">
      <c r="A40" s="1">
        <v>33</v>
      </c>
      <c r="B40" s="3" t="s">
        <v>10</v>
      </c>
      <c r="C40" s="11">
        <v>276</v>
      </c>
      <c r="D40" s="11">
        <v>197</v>
      </c>
      <c r="E40" s="11">
        <v>180</v>
      </c>
      <c r="F40" s="11">
        <v>184</v>
      </c>
      <c r="G40" s="11">
        <v>170</v>
      </c>
      <c r="H40" s="11">
        <v>193</v>
      </c>
      <c r="I40" s="11">
        <v>182</v>
      </c>
      <c r="J40" s="11">
        <v>190</v>
      </c>
      <c r="K40" s="13">
        <f t="shared" si="0"/>
        <v>1572</v>
      </c>
      <c r="L40" s="2">
        <v>120</v>
      </c>
      <c r="M40" s="1">
        <f t="shared" si="1"/>
        <v>1692</v>
      </c>
      <c r="O40" s="5">
        <f t="shared" si="2"/>
        <v>196.5</v>
      </c>
      <c r="Q40" s="18">
        <v>182</v>
      </c>
      <c r="R40" s="18">
        <v>150</v>
      </c>
      <c r="S40">
        <v>195</v>
      </c>
      <c r="T40">
        <v>196</v>
      </c>
      <c r="U40">
        <v>203</v>
      </c>
      <c r="V40">
        <v>166</v>
      </c>
      <c r="W40">
        <v>234</v>
      </c>
      <c r="X40">
        <v>196</v>
      </c>
      <c r="Y40">
        <f t="shared" si="3"/>
        <v>1522</v>
      </c>
      <c r="Z40" s="5">
        <f t="shared" si="4"/>
        <v>190.25</v>
      </c>
    </row>
    <row r="41" spans="1:26" ht="12.75">
      <c r="A41" s="1">
        <v>34</v>
      </c>
      <c r="B41" s="1" t="s">
        <v>59</v>
      </c>
      <c r="C41" s="11">
        <v>208</v>
      </c>
      <c r="D41" s="11">
        <v>163</v>
      </c>
      <c r="E41" s="11">
        <v>175</v>
      </c>
      <c r="F41" s="11">
        <v>234</v>
      </c>
      <c r="G41" s="11">
        <v>191</v>
      </c>
      <c r="H41" s="11">
        <v>196</v>
      </c>
      <c r="I41" s="11">
        <v>225</v>
      </c>
      <c r="J41" s="11">
        <v>183</v>
      </c>
      <c r="K41" s="13">
        <f t="shared" si="0"/>
        <v>1575</v>
      </c>
      <c r="L41" s="2">
        <v>80</v>
      </c>
      <c r="M41" s="1">
        <f t="shared" si="1"/>
        <v>1655</v>
      </c>
      <c r="O41" s="5">
        <f t="shared" si="2"/>
        <v>196.875</v>
      </c>
      <c r="Q41" s="18">
        <v>228</v>
      </c>
      <c r="R41" s="18">
        <v>190</v>
      </c>
      <c r="S41">
        <v>198</v>
      </c>
      <c r="T41">
        <v>179</v>
      </c>
      <c r="U41">
        <v>223</v>
      </c>
      <c r="V41">
        <v>264</v>
      </c>
      <c r="W41">
        <v>206</v>
      </c>
      <c r="X41">
        <v>193</v>
      </c>
      <c r="Y41">
        <f t="shared" si="3"/>
        <v>1681</v>
      </c>
      <c r="Z41" s="5">
        <f t="shared" si="4"/>
        <v>210.125</v>
      </c>
    </row>
    <row r="42" spans="1:26" ht="12.75">
      <c r="A42" s="1">
        <v>35</v>
      </c>
      <c r="B42" s="3" t="s">
        <v>23</v>
      </c>
      <c r="C42" s="11">
        <v>180</v>
      </c>
      <c r="D42" s="11">
        <v>212</v>
      </c>
      <c r="E42" s="11">
        <v>174</v>
      </c>
      <c r="F42" s="11">
        <v>160</v>
      </c>
      <c r="G42" s="11">
        <v>162</v>
      </c>
      <c r="H42" s="11">
        <v>240</v>
      </c>
      <c r="I42" s="11">
        <v>198</v>
      </c>
      <c r="J42" s="11">
        <v>193</v>
      </c>
      <c r="K42" s="13">
        <f t="shared" si="0"/>
        <v>1519</v>
      </c>
      <c r="L42" s="2">
        <v>120</v>
      </c>
      <c r="M42" s="1">
        <f t="shared" si="1"/>
        <v>1639</v>
      </c>
      <c r="O42" s="5">
        <f t="shared" si="2"/>
        <v>189.875</v>
      </c>
      <c r="Q42" s="18">
        <v>248</v>
      </c>
      <c r="R42" s="18">
        <v>189</v>
      </c>
      <c r="S42">
        <v>245</v>
      </c>
      <c r="T42">
        <v>267</v>
      </c>
      <c r="U42">
        <v>198</v>
      </c>
      <c r="V42">
        <v>183</v>
      </c>
      <c r="W42">
        <v>242</v>
      </c>
      <c r="X42">
        <v>183</v>
      </c>
      <c r="Y42">
        <f t="shared" si="3"/>
        <v>1755</v>
      </c>
      <c r="Z42" s="5">
        <f t="shared" si="4"/>
        <v>219.375</v>
      </c>
    </row>
    <row r="43" spans="1:26" ht="12.75">
      <c r="A43" s="1">
        <v>36</v>
      </c>
      <c r="B43" s="1" t="s">
        <v>33</v>
      </c>
      <c r="C43" s="11">
        <v>235</v>
      </c>
      <c r="D43" s="11">
        <v>193</v>
      </c>
      <c r="E43" s="11">
        <v>208</v>
      </c>
      <c r="F43" s="11">
        <v>187</v>
      </c>
      <c r="G43" s="11">
        <v>187</v>
      </c>
      <c r="H43" s="11">
        <v>171</v>
      </c>
      <c r="I43" s="11">
        <v>214</v>
      </c>
      <c r="J43" s="11">
        <v>163</v>
      </c>
      <c r="K43" s="13">
        <f t="shared" si="0"/>
        <v>1558</v>
      </c>
      <c r="L43" s="2">
        <v>80</v>
      </c>
      <c r="M43" s="1">
        <f t="shared" si="1"/>
        <v>1638</v>
      </c>
      <c r="O43" s="5">
        <f t="shared" si="2"/>
        <v>194.75</v>
      </c>
      <c r="Q43" s="18">
        <v>160</v>
      </c>
      <c r="R43" s="18">
        <v>198</v>
      </c>
      <c r="S43">
        <v>214</v>
      </c>
      <c r="T43">
        <v>189</v>
      </c>
      <c r="U43">
        <v>256</v>
      </c>
      <c r="V43">
        <v>256</v>
      </c>
      <c r="W43">
        <v>190</v>
      </c>
      <c r="X43">
        <v>201</v>
      </c>
      <c r="Y43">
        <f t="shared" si="3"/>
        <v>1664</v>
      </c>
      <c r="Z43" s="5">
        <f t="shared" si="4"/>
        <v>208</v>
      </c>
    </row>
    <row r="44" spans="1:26" ht="12.75">
      <c r="A44" s="1">
        <v>37</v>
      </c>
      <c r="B44" s="1" t="s">
        <v>60</v>
      </c>
      <c r="C44" s="11">
        <v>206</v>
      </c>
      <c r="D44" s="11">
        <v>161</v>
      </c>
      <c r="E44" s="11">
        <v>170</v>
      </c>
      <c r="F44" s="11">
        <v>165</v>
      </c>
      <c r="G44" s="11">
        <v>154</v>
      </c>
      <c r="H44" s="11">
        <v>181</v>
      </c>
      <c r="I44" s="11">
        <v>234</v>
      </c>
      <c r="J44" s="11">
        <v>180</v>
      </c>
      <c r="K44" s="13">
        <f t="shared" si="0"/>
        <v>1451</v>
      </c>
      <c r="L44" s="2">
        <v>120</v>
      </c>
      <c r="M44" s="1">
        <f t="shared" si="1"/>
        <v>1571</v>
      </c>
      <c r="O44" s="5">
        <f t="shared" si="2"/>
        <v>181.375</v>
      </c>
      <c r="Q44" s="18">
        <v>196</v>
      </c>
      <c r="R44" s="18">
        <v>233</v>
      </c>
      <c r="S44">
        <v>221</v>
      </c>
      <c r="T44">
        <v>198</v>
      </c>
      <c r="U44">
        <v>247</v>
      </c>
      <c r="V44">
        <v>217</v>
      </c>
      <c r="W44">
        <v>182</v>
      </c>
      <c r="X44">
        <v>155</v>
      </c>
      <c r="Y44">
        <f t="shared" si="3"/>
        <v>1649</v>
      </c>
      <c r="Z44" s="5">
        <f t="shared" si="4"/>
        <v>206.125</v>
      </c>
    </row>
    <row r="45" spans="1:26" ht="12.75">
      <c r="A45" s="1">
        <v>38</v>
      </c>
      <c r="B45" s="3" t="s">
        <v>26</v>
      </c>
      <c r="C45" s="11">
        <v>181</v>
      </c>
      <c r="D45" s="11">
        <v>150</v>
      </c>
      <c r="E45" s="11">
        <v>198</v>
      </c>
      <c r="F45" s="11">
        <v>165</v>
      </c>
      <c r="G45" s="11">
        <v>189</v>
      </c>
      <c r="H45" s="11">
        <v>221</v>
      </c>
      <c r="I45" s="11">
        <v>178</v>
      </c>
      <c r="J45" s="11">
        <v>168</v>
      </c>
      <c r="K45" s="13">
        <f t="shared" si="0"/>
        <v>1450</v>
      </c>
      <c r="L45" s="2">
        <v>120</v>
      </c>
      <c r="M45" s="1">
        <f t="shared" si="1"/>
        <v>1570</v>
      </c>
      <c r="O45" s="5">
        <f t="shared" si="2"/>
        <v>181.25</v>
      </c>
      <c r="Q45" s="18">
        <v>216</v>
      </c>
      <c r="R45" s="18">
        <v>197</v>
      </c>
      <c r="S45">
        <v>175</v>
      </c>
      <c r="T45">
        <v>191</v>
      </c>
      <c r="U45">
        <v>166</v>
      </c>
      <c r="V45">
        <v>258</v>
      </c>
      <c r="W45">
        <v>223</v>
      </c>
      <c r="X45">
        <v>165</v>
      </c>
      <c r="Y45">
        <f t="shared" si="3"/>
        <v>1591</v>
      </c>
      <c r="Z45" s="5">
        <f t="shared" si="4"/>
        <v>198.875</v>
      </c>
    </row>
    <row r="46" spans="1:26" ht="12.75">
      <c r="A46" s="1">
        <v>39</v>
      </c>
      <c r="B46" s="1" t="s">
        <v>40</v>
      </c>
      <c r="C46" s="11">
        <v>202</v>
      </c>
      <c r="D46" s="11">
        <v>195</v>
      </c>
      <c r="E46" s="11">
        <v>149</v>
      </c>
      <c r="F46" s="11">
        <v>179</v>
      </c>
      <c r="G46" s="11">
        <v>255</v>
      </c>
      <c r="H46" s="11">
        <v>166</v>
      </c>
      <c r="I46" s="11">
        <v>192</v>
      </c>
      <c r="J46" s="11">
        <v>165</v>
      </c>
      <c r="K46" s="13">
        <f t="shared" si="0"/>
        <v>1503</v>
      </c>
      <c r="L46" s="2">
        <v>40</v>
      </c>
      <c r="M46" s="1">
        <f t="shared" si="1"/>
        <v>1543</v>
      </c>
      <c r="O46" s="5">
        <f t="shared" si="2"/>
        <v>187.875</v>
      </c>
      <c r="Q46" s="18">
        <v>225</v>
      </c>
      <c r="R46" s="18">
        <v>175</v>
      </c>
      <c r="S46">
        <v>212</v>
      </c>
      <c r="T46">
        <v>234</v>
      </c>
      <c r="U46">
        <v>237</v>
      </c>
      <c r="V46">
        <v>203</v>
      </c>
      <c r="W46">
        <v>239</v>
      </c>
      <c r="X46">
        <v>165</v>
      </c>
      <c r="Y46">
        <f t="shared" si="3"/>
        <v>1690</v>
      </c>
      <c r="Z46" s="5">
        <f t="shared" si="4"/>
        <v>211.25</v>
      </c>
    </row>
    <row r="47" spans="1:26" ht="12.75">
      <c r="A47" s="1">
        <v>40</v>
      </c>
      <c r="B47" s="3" t="s">
        <v>32</v>
      </c>
      <c r="C47" s="11">
        <v>160</v>
      </c>
      <c r="D47" s="11">
        <v>179</v>
      </c>
      <c r="E47" s="11">
        <v>202</v>
      </c>
      <c r="F47" s="11">
        <v>194</v>
      </c>
      <c r="G47" s="11">
        <v>166</v>
      </c>
      <c r="H47" s="11">
        <v>195</v>
      </c>
      <c r="I47" s="11">
        <v>165</v>
      </c>
      <c r="J47" s="11">
        <v>205</v>
      </c>
      <c r="K47" s="13">
        <f t="shared" si="0"/>
        <v>1466</v>
      </c>
      <c r="L47" s="2">
        <v>60</v>
      </c>
      <c r="M47" s="1">
        <f t="shared" si="1"/>
        <v>1526</v>
      </c>
      <c r="O47" s="5">
        <f t="shared" si="2"/>
        <v>183.25</v>
      </c>
      <c r="Q47" s="18">
        <v>235</v>
      </c>
      <c r="R47" s="18">
        <v>198</v>
      </c>
      <c r="S47">
        <v>188</v>
      </c>
      <c r="T47">
        <v>206</v>
      </c>
      <c r="U47">
        <v>189</v>
      </c>
      <c r="V47">
        <v>196</v>
      </c>
      <c r="W47">
        <v>227</v>
      </c>
      <c r="X47">
        <v>205</v>
      </c>
      <c r="Y47">
        <f t="shared" si="3"/>
        <v>1644</v>
      </c>
      <c r="Z47" s="5">
        <f t="shared" si="4"/>
        <v>205.5</v>
      </c>
    </row>
    <row r="48" spans="1:26" ht="12.75">
      <c r="A48" s="1">
        <v>41</v>
      </c>
      <c r="B48" s="3" t="s">
        <v>44</v>
      </c>
      <c r="C48" s="11">
        <v>185</v>
      </c>
      <c r="D48" s="11">
        <v>148</v>
      </c>
      <c r="E48" s="11">
        <v>207</v>
      </c>
      <c r="F48" s="11">
        <v>200</v>
      </c>
      <c r="G48" s="11">
        <v>162</v>
      </c>
      <c r="H48" s="11">
        <v>174</v>
      </c>
      <c r="I48" s="11">
        <v>178</v>
      </c>
      <c r="J48" s="11">
        <v>205</v>
      </c>
      <c r="K48" s="2">
        <f t="shared" si="0"/>
        <v>1459</v>
      </c>
      <c r="L48" s="2">
        <v>60</v>
      </c>
      <c r="M48" s="1">
        <f t="shared" si="1"/>
        <v>1519</v>
      </c>
      <c r="O48" s="5">
        <f t="shared" si="2"/>
        <v>182.375</v>
      </c>
      <c r="Q48" s="18">
        <v>190</v>
      </c>
      <c r="R48" s="18">
        <v>238</v>
      </c>
      <c r="S48">
        <v>221</v>
      </c>
      <c r="T48">
        <v>231</v>
      </c>
      <c r="U48">
        <v>231</v>
      </c>
      <c r="V48">
        <v>171</v>
      </c>
      <c r="W48">
        <v>240</v>
      </c>
      <c r="X48">
        <v>205</v>
      </c>
      <c r="Y48">
        <f t="shared" si="3"/>
        <v>1727</v>
      </c>
      <c r="Z48" s="5">
        <f t="shared" si="4"/>
        <v>215.875</v>
      </c>
    </row>
    <row r="49" spans="1:26" ht="12.75">
      <c r="A49" s="1">
        <v>42</v>
      </c>
      <c r="B49" s="3" t="s">
        <v>49</v>
      </c>
      <c r="C49" s="32">
        <v>190</v>
      </c>
      <c r="D49" s="32">
        <v>157</v>
      </c>
      <c r="E49" s="32">
        <v>192</v>
      </c>
      <c r="F49" s="32">
        <v>134</v>
      </c>
      <c r="G49" s="32">
        <v>189</v>
      </c>
      <c r="H49" s="32">
        <v>196</v>
      </c>
      <c r="I49" s="32">
        <v>171</v>
      </c>
      <c r="J49" s="32">
        <v>155</v>
      </c>
      <c r="K49" s="2">
        <f t="shared" si="0"/>
        <v>1384</v>
      </c>
      <c r="L49" s="2">
        <v>120</v>
      </c>
      <c r="M49" s="1">
        <f t="shared" si="1"/>
        <v>1504</v>
      </c>
      <c r="O49" s="5">
        <f t="shared" si="2"/>
        <v>173</v>
      </c>
      <c r="Q49">
        <v>185</v>
      </c>
      <c r="R49" s="18">
        <v>193</v>
      </c>
      <c r="S49">
        <v>160</v>
      </c>
      <c r="T49">
        <v>236</v>
      </c>
      <c r="U49">
        <v>195</v>
      </c>
      <c r="V49">
        <v>195</v>
      </c>
      <c r="W49">
        <v>258</v>
      </c>
      <c r="X49">
        <v>180</v>
      </c>
      <c r="Y49">
        <f t="shared" si="3"/>
        <v>1602</v>
      </c>
      <c r="Z49" s="5">
        <f t="shared" si="4"/>
        <v>200.25</v>
      </c>
    </row>
    <row r="50" spans="2:24" ht="12.75">
      <c r="B50" s="4"/>
      <c r="C50" s="6">
        <f aca="true" t="shared" si="5" ref="C50:K50">SUM(C8:C49)</f>
        <v>8575</v>
      </c>
      <c r="D50" s="6">
        <f t="shared" si="5"/>
        <v>8776</v>
      </c>
      <c r="E50" s="6">
        <f t="shared" si="5"/>
        <v>8748</v>
      </c>
      <c r="F50" s="6">
        <f t="shared" si="5"/>
        <v>8817</v>
      </c>
      <c r="G50" s="6">
        <f t="shared" si="5"/>
        <v>8761</v>
      </c>
      <c r="H50" s="6">
        <f t="shared" si="5"/>
        <v>8810</v>
      </c>
      <c r="I50" s="6">
        <f t="shared" si="5"/>
        <v>8834</v>
      </c>
      <c r="J50" s="6">
        <f t="shared" si="5"/>
        <v>8516</v>
      </c>
      <c r="K50" s="8">
        <f t="shared" si="5"/>
        <v>69837</v>
      </c>
      <c r="M50" s="3">
        <f>SUM(M8:M49)</f>
        <v>76477</v>
      </c>
      <c r="Q50" s="6">
        <f>SUM(Q8:Q49)</f>
        <v>8575</v>
      </c>
      <c r="R50" s="6">
        <f aca="true" t="shared" si="6" ref="R50:X50">SUM(R8:R49)</f>
        <v>8776</v>
      </c>
      <c r="S50" s="6">
        <f t="shared" si="6"/>
        <v>8113</v>
      </c>
      <c r="T50" s="6">
        <f t="shared" si="6"/>
        <v>8817</v>
      </c>
      <c r="U50" s="6">
        <f t="shared" si="6"/>
        <v>8751</v>
      </c>
      <c r="V50" s="6">
        <f t="shared" si="6"/>
        <v>8407</v>
      </c>
      <c r="W50" s="6">
        <f t="shared" si="6"/>
        <v>8258</v>
      </c>
      <c r="X50" s="6">
        <f t="shared" si="6"/>
        <v>8513</v>
      </c>
    </row>
    <row r="51" spans="2:11" ht="12.75">
      <c r="B51" s="6" t="s">
        <v>34</v>
      </c>
      <c r="C51" s="24">
        <f>C50/42</f>
        <v>204.16666666666666</v>
      </c>
      <c r="D51" s="24">
        <f aca="true" t="shared" si="7" ref="D51:K51">D50/42</f>
        <v>208.95238095238096</v>
      </c>
      <c r="E51" s="24">
        <f t="shared" si="7"/>
        <v>208.28571428571428</v>
      </c>
      <c r="F51" s="24">
        <f t="shared" si="7"/>
        <v>209.92857142857142</v>
      </c>
      <c r="G51" s="24">
        <f t="shared" si="7"/>
        <v>208.5952380952381</v>
      </c>
      <c r="H51" s="24">
        <f t="shared" si="7"/>
        <v>209.76190476190476</v>
      </c>
      <c r="I51" s="24">
        <f t="shared" si="7"/>
        <v>210.33333333333334</v>
      </c>
      <c r="J51" s="24">
        <f t="shared" si="7"/>
        <v>202.76190476190476</v>
      </c>
      <c r="K51" s="24">
        <f t="shared" si="7"/>
        <v>1662.7857142857142</v>
      </c>
    </row>
    <row r="53" spans="2:12" ht="12.75">
      <c r="B53" t="s">
        <v>16</v>
      </c>
      <c r="H53" s="33"/>
      <c r="I53" s="7" t="s">
        <v>83</v>
      </c>
      <c r="K53" s="34"/>
      <c r="L53" s="7" t="s">
        <v>84</v>
      </c>
    </row>
    <row r="54" spans="2:12" ht="12.75">
      <c r="B54" t="s">
        <v>61</v>
      </c>
      <c r="D54">
        <v>38838</v>
      </c>
      <c r="E54" s="5">
        <f>D54/8/23</f>
        <v>211.07608695652175</v>
      </c>
      <c r="F54" s="40"/>
      <c r="G54" s="40"/>
      <c r="H54" s="40"/>
      <c r="I54" s="40"/>
      <c r="J54" s="40"/>
      <c r="K54" s="40"/>
      <c r="L54" s="40"/>
    </row>
    <row r="55" spans="2:5" ht="12.75">
      <c r="B55" t="s">
        <v>62</v>
      </c>
      <c r="D55">
        <f>K47+K46+K39+K35+K34+K32+K28+K22+K13+K10+K8</f>
        <v>18398</v>
      </c>
      <c r="E55" s="5">
        <f>D55/8/11</f>
        <v>209.0681818181818</v>
      </c>
    </row>
    <row r="56" spans="2:5" ht="12.75">
      <c r="B56" t="s">
        <v>63</v>
      </c>
      <c r="D56">
        <f>+K44+K43+K36+K33+K20+K31</f>
        <v>9551</v>
      </c>
      <c r="E56" s="5">
        <f>D56/8/6</f>
        <v>198.97916666666666</v>
      </c>
    </row>
    <row r="57" spans="2:5" ht="12.75">
      <c r="B57" t="s">
        <v>45</v>
      </c>
      <c r="D57">
        <f>+K45+K38</f>
        <v>3050</v>
      </c>
      <c r="E57" s="5">
        <f>D57/8/2</f>
        <v>190.625</v>
      </c>
    </row>
    <row r="58" spans="2:5" ht="12.75">
      <c r="B58" t="s">
        <v>18</v>
      </c>
      <c r="D58">
        <f>SUM(D54:D57)</f>
        <v>69837</v>
      </c>
      <c r="E58"/>
    </row>
    <row r="59" spans="2:5" ht="12.75">
      <c r="B59" t="s">
        <v>17</v>
      </c>
      <c r="D59">
        <f>K50/42/8</f>
        <v>207.84821428571428</v>
      </c>
      <c r="E59"/>
    </row>
  </sheetData>
  <sheetProtection/>
  <mergeCells count="1">
    <mergeCell ref="F54:L54"/>
  </mergeCells>
  <printOptions/>
  <pageMargins left="0.29" right="0.13" top="0.24" bottom="0.36" header="0.23" footer="0.31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P59"/>
  <sheetViews>
    <sheetView zoomScalePageLayoutView="0" workbookViewId="0" topLeftCell="A16">
      <selection activeCell="J51" sqref="J51"/>
    </sheetView>
  </sheetViews>
  <sheetFormatPr defaultColWidth="9.140625" defaultRowHeight="12.75"/>
  <cols>
    <col min="1" max="1" width="3.00390625" style="0" customWidth="1"/>
    <col min="2" max="2" width="21.57421875" style="0" customWidth="1"/>
    <col min="3" max="10" width="7.140625" style="7" customWidth="1"/>
    <col min="11" max="11" width="7.8515625" style="7" customWidth="1"/>
    <col min="12" max="12" width="7.00390625" style="7" customWidth="1"/>
    <col min="13" max="13" width="7.28125" style="0" customWidth="1"/>
    <col min="15" max="15" width="9.140625" style="5" customWidth="1"/>
    <col min="16" max="16" width="11.140625" style="0" customWidth="1"/>
  </cols>
  <sheetData>
    <row r="3" spans="6:8" ht="12.75">
      <c r="F3" s="12" t="s">
        <v>68</v>
      </c>
      <c r="G3"/>
      <c r="H3"/>
    </row>
    <row r="4" spans="6:8" ht="12.75">
      <c r="F4" t="s">
        <v>0</v>
      </c>
      <c r="G4"/>
      <c r="H4"/>
    </row>
    <row r="5" spans="6:8" ht="12.75">
      <c r="F5" s="12" t="s">
        <v>65</v>
      </c>
      <c r="G5"/>
      <c r="H5"/>
    </row>
    <row r="6" spans="2:9" ht="12.75">
      <c r="B6" t="s">
        <v>66</v>
      </c>
      <c r="E6" s="41" t="s">
        <v>48</v>
      </c>
      <c r="F6" s="41"/>
      <c r="G6" s="41"/>
      <c r="H6" s="41"/>
      <c r="I6" s="41"/>
    </row>
    <row r="7" spans="1:15" ht="12.75">
      <c r="A7" s="1"/>
      <c r="B7" s="9" t="s">
        <v>1</v>
      </c>
      <c r="C7" s="2">
        <v>1</v>
      </c>
      <c r="D7" s="2">
        <v>2</v>
      </c>
      <c r="E7" s="2">
        <v>3</v>
      </c>
      <c r="F7" s="2">
        <v>4</v>
      </c>
      <c r="G7" s="2">
        <v>5</v>
      </c>
      <c r="H7" s="2">
        <v>6</v>
      </c>
      <c r="I7" s="2">
        <v>7</v>
      </c>
      <c r="J7" s="2">
        <v>8</v>
      </c>
      <c r="K7" s="10" t="s">
        <v>2</v>
      </c>
      <c r="L7" s="2" t="s">
        <v>3</v>
      </c>
      <c r="M7" s="2" t="s">
        <v>4</v>
      </c>
      <c r="O7" s="5" t="s">
        <v>27</v>
      </c>
    </row>
    <row r="8" spans="1:16" ht="12.75">
      <c r="A8" s="1">
        <v>1</v>
      </c>
      <c r="B8" s="1" t="s">
        <v>5</v>
      </c>
      <c r="C8" s="11">
        <v>228</v>
      </c>
      <c r="D8" s="11">
        <v>247</v>
      </c>
      <c r="E8" s="11">
        <v>256</v>
      </c>
      <c r="F8" s="11">
        <v>269</v>
      </c>
      <c r="G8" s="11">
        <v>258</v>
      </c>
      <c r="H8" s="11">
        <v>207</v>
      </c>
      <c r="I8" s="11">
        <v>206</v>
      </c>
      <c r="J8" s="11">
        <v>227</v>
      </c>
      <c r="K8" s="2">
        <f aca="true" t="shared" si="0" ref="K8:K49">SUM(C8:J8)</f>
        <v>1898</v>
      </c>
      <c r="L8" s="2">
        <v>200</v>
      </c>
      <c r="M8" s="1">
        <f aca="true" t="shared" si="1" ref="M8:M49">K8+L8</f>
        <v>2098</v>
      </c>
      <c r="O8" s="22">
        <f aca="true" t="shared" si="2" ref="O8:O49">K8/8</f>
        <v>237.25</v>
      </c>
      <c r="P8" s="23" t="s">
        <v>29</v>
      </c>
    </row>
    <row r="9" spans="1:15" ht="12.75">
      <c r="A9" s="1">
        <v>2</v>
      </c>
      <c r="B9" s="1" t="s">
        <v>7</v>
      </c>
      <c r="C9" s="11">
        <v>154</v>
      </c>
      <c r="D9" s="11">
        <v>289</v>
      </c>
      <c r="E9" s="11">
        <v>223</v>
      </c>
      <c r="F9" s="11">
        <v>267</v>
      </c>
      <c r="G9" s="11">
        <v>256</v>
      </c>
      <c r="H9" s="11">
        <v>182</v>
      </c>
      <c r="I9" s="11">
        <v>258</v>
      </c>
      <c r="J9" s="11">
        <v>257</v>
      </c>
      <c r="K9" s="2">
        <f t="shared" si="0"/>
        <v>1886</v>
      </c>
      <c r="L9" s="2">
        <v>200</v>
      </c>
      <c r="M9" s="1">
        <f t="shared" si="1"/>
        <v>2086</v>
      </c>
      <c r="N9" s="12"/>
      <c r="O9" s="5">
        <f t="shared" si="2"/>
        <v>235.75</v>
      </c>
    </row>
    <row r="10" spans="1:15" ht="12.75">
      <c r="A10" s="1">
        <v>3</v>
      </c>
      <c r="B10" s="1" t="s">
        <v>51</v>
      </c>
      <c r="C10" s="11">
        <v>225</v>
      </c>
      <c r="D10" s="11">
        <v>254</v>
      </c>
      <c r="E10" s="11">
        <v>245</v>
      </c>
      <c r="F10" s="11">
        <v>232</v>
      </c>
      <c r="G10" s="11">
        <v>247</v>
      </c>
      <c r="H10" s="11">
        <v>234</v>
      </c>
      <c r="I10" s="11">
        <v>201</v>
      </c>
      <c r="J10" s="11">
        <v>239</v>
      </c>
      <c r="K10" s="2">
        <f t="shared" si="0"/>
        <v>1877</v>
      </c>
      <c r="L10" s="2">
        <v>200</v>
      </c>
      <c r="M10" s="1">
        <f t="shared" si="1"/>
        <v>2077</v>
      </c>
      <c r="O10" s="21">
        <f t="shared" si="2"/>
        <v>234.625</v>
      </c>
    </row>
    <row r="11" spans="1:15" ht="12.75">
      <c r="A11" s="1">
        <v>4</v>
      </c>
      <c r="B11" s="1" t="s">
        <v>50</v>
      </c>
      <c r="C11" s="11">
        <v>248</v>
      </c>
      <c r="D11" s="11">
        <v>222</v>
      </c>
      <c r="E11" s="11">
        <v>247</v>
      </c>
      <c r="F11" s="11">
        <v>215</v>
      </c>
      <c r="G11" s="11">
        <v>237</v>
      </c>
      <c r="H11" s="11">
        <v>211</v>
      </c>
      <c r="I11" s="11">
        <v>246</v>
      </c>
      <c r="J11" s="11">
        <v>247</v>
      </c>
      <c r="K11" s="2">
        <f t="shared" si="0"/>
        <v>1873</v>
      </c>
      <c r="L11" s="2">
        <v>240</v>
      </c>
      <c r="M11" s="14">
        <f t="shared" si="1"/>
        <v>2113</v>
      </c>
      <c r="N11" s="15" t="s">
        <v>28</v>
      </c>
      <c r="O11" s="5">
        <f t="shared" si="2"/>
        <v>234.125</v>
      </c>
    </row>
    <row r="12" spans="1:15" ht="12.75">
      <c r="A12" s="1">
        <v>5</v>
      </c>
      <c r="B12" s="1" t="s">
        <v>13</v>
      </c>
      <c r="C12" s="11">
        <v>212</v>
      </c>
      <c r="D12" s="11">
        <v>248</v>
      </c>
      <c r="E12" s="11">
        <v>277</v>
      </c>
      <c r="F12" s="11">
        <v>234</v>
      </c>
      <c r="G12" s="11">
        <v>196</v>
      </c>
      <c r="H12" s="11">
        <v>205</v>
      </c>
      <c r="I12" s="11">
        <v>227</v>
      </c>
      <c r="J12" s="11">
        <v>235</v>
      </c>
      <c r="K12" s="2">
        <f t="shared" si="0"/>
        <v>1834</v>
      </c>
      <c r="L12" s="2">
        <v>200</v>
      </c>
      <c r="M12" s="1">
        <f t="shared" si="1"/>
        <v>2034</v>
      </c>
      <c r="N12" s="12"/>
      <c r="O12" s="5">
        <f t="shared" si="2"/>
        <v>229.25</v>
      </c>
    </row>
    <row r="13" spans="1:15" ht="12.75">
      <c r="A13" s="1">
        <v>6</v>
      </c>
      <c r="B13" s="1" t="s">
        <v>41</v>
      </c>
      <c r="C13" s="11">
        <v>184</v>
      </c>
      <c r="D13" s="11">
        <v>238</v>
      </c>
      <c r="E13" s="11">
        <v>255</v>
      </c>
      <c r="F13" s="11">
        <v>206</v>
      </c>
      <c r="G13" s="11">
        <v>279</v>
      </c>
      <c r="H13" s="11">
        <v>207</v>
      </c>
      <c r="I13" s="11">
        <v>213</v>
      </c>
      <c r="J13" s="11">
        <v>243</v>
      </c>
      <c r="K13" s="2">
        <f t="shared" si="0"/>
        <v>1825</v>
      </c>
      <c r="L13" s="2">
        <v>200</v>
      </c>
      <c r="M13" s="1">
        <f t="shared" si="1"/>
        <v>2025</v>
      </c>
      <c r="N13" s="12"/>
      <c r="O13" s="5">
        <f t="shared" si="2"/>
        <v>228.125</v>
      </c>
    </row>
    <row r="14" spans="1:15" ht="12.75">
      <c r="A14" s="1">
        <v>7</v>
      </c>
      <c r="B14" s="1" t="s">
        <v>14</v>
      </c>
      <c r="C14" s="11">
        <v>195</v>
      </c>
      <c r="D14" s="11">
        <v>248</v>
      </c>
      <c r="E14" s="11">
        <v>199</v>
      </c>
      <c r="F14" s="11">
        <v>258</v>
      </c>
      <c r="G14" s="11">
        <v>231</v>
      </c>
      <c r="H14" s="11">
        <v>247</v>
      </c>
      <c r="I14" s="11">
        <v>227</v>
      </c>
      <c r="J14" s="11">
        <v>204</v>
      </c>
      <c r="K14" s="2">
        <f t="shared" si="0"/>
        <v>1809</v>
      </c>
      <c r="L14" s="2">
        <v>220</v>
      </c>
      <c r="M14" s="1">
        <f t="shared" si="1"/>
        <v>2029</v>
      </c>
      <c r="O14" s="5">
        <f t="shared" si="2"/>
        <v>226.125</v>
      </c>
    </row>
    <row r="15" spans="1:15" ht="12.75">
      <c r="A15" s="1">
        <v>8</v>
      </c>
      <c r="B15" s="1" t="s">
        <v>19</v>
      </c>
      <c r="C15" s="11">
        <v>196</v>
      </c>
      <c r="D15" s="11">
        <v>229</v>
      </c>
      <c r="E15" s="11">
        <v>226</v>
      </c>
      <c r="F15" s="11">
        <v>250</v>
      </c>
      <c r="G15" s="11">
        <v>237</v>
      </c>
      <c r="H15" s="11">
        <v>255</v>
      </c>
      <c r="I15" s="11">
        <v>223</v>
      </c>
      <c r="J15" s="11">
        <v>188</v>
      </c>
      <c r="K15" s="13">
        <f t="shared" si="0"/>
        <v>1804</v>
      </c>
      <c r="L15" s="2">
        <v>80</v>
      </c>
      <c r="M15" s="1">
        <f t="shared" si="1"/>
        <v>1884</v>
      </c>
      <c r="O15" s="5">
        <f t="shared" si="2"/>
        <v>225.5</v>
      </c>
    </row>
    <row r="16" spans="1:15" ht="12.75">
      <c r="A16" s="1">
        <v>9</v>
      </c>
      <c r="B16" s="1" t="s">
        <v>37</v>
      </c>
      <c r="C16" s="11">
        <v>233</v>
      </c>
      <c r="D16" s="11">
        <v>189</v>
      </c>
      <c r="E16" s="11">
        <v>203</v>
      </c>
      <c r="F16" s="11">
        <v>242</v>
      </c>
      <c r="G16" s="11">
        <v>206</v>
      </c>
      <c r="H16" s="11">
        <v>222</v>
      </c>
      <c r="I16" s="11">
        <v>240</v>
      </c>
      <c r="J16" s="11">
        <v>265</v>
      </c>
      <c r="K16" s="2">
        <f t="shared" si="0"/>
        <v>1800</v>
      </c>
      <c r="L16" s="2">
        <v>200</v>
      </c>
      <c r="M16" s="1">
        <f t="shared" si="1"/>
        <v>2000</v>
      </c>
      <c r="O16" s="5">
        <f t="shared" si="2"/>
        <v>225</v>
      </c>
    </row>
    <row r="17" spans="1:15" ht="12.75">
      <c r="A17" s="1">
        <v>10</v>
      </c>
      <c r="B17" s="1" t="s">
        <v>42</v>
      </c>
      <c r="C17" s="11">
        <v>189</v>
      </c>
      <c r="D17" s="11">
        <v>193</v>
      </c>
      <c r="E17" s="11">
        <v>214</v>
      </c>
      <c r="F17" s="11">
        <v>177</v>
      </c>
      <c r="G17" s="11">
        <v>225</v>
      </c>
      <c r="H17" s="11">
        <v>256</v>
      </c>
      <c r="I17" s="11">
        <v>258</v>
      </c>
      <c r="J17" s="11">
        <v>266</v>
      </c>
      <c r="K17" s="2">
        <f t="shared" si="0"/>
        <v>1778</v>
      </c>
      <c r="L17" s="2">
        <v>240</v>
      </c>
      <c r="M17" s="1">
        <f t="shared" si="1"/>
        <v>2018</v>
      </c>
      <c r="N17" s="12"/>
      <c r="O17" s="5">
        <f t="shared" si="2"/>
        <v>222.25</v>
      </c>
    </row>
    <row r="18" spans="1:15" ht="12.75">
      <c r="A18" s="1">
        <v>11</v>
      </c>
      <c r="B18" s="1" t="s">
        <v>52</v>
      </c>
      <c r="C18" s="11">
        <v>221</v>
      </c>
      <c r="D18" s="11">
        <v>279</v>
      </c>
      <c r="E18" s="11">
        <v>193</v>
      </c>
      <c r="F18" s="11">
        <v>188</v>
      </c>
      <c r="G18" s="11">
        <v>165</v>
      </c>
      <c r="H18" s="11">
        <v>249</v>
      </c>
      <c r="I18" s="11">
        <v>242</v>
      </c>
      <c r="J18" s="11">
        <v>228</v>
      </c>
      <c r="K18" s="2">
        <f t="shared" si="0"/>
        <v>1765</v>
      </c>
      <c r="L18" s="2">
        <v>200</v>
      </c>
      <c r="M18" s="1">
        <f t="shared" si="1"/>
        <v>1965</v>
      </c>
      <c r="O18" s="5">
        <f t="shared" si="2"/>
        <v>220.625</v>
      </c>
    </row>
    <row r="19" spans="1:15" ht="12.75">
      <c r="A19" s="1">
        <v>12</v>
      </c>
      <c r="B19" s="1" t="s">
        <v>53</v>
      </c>
      <c r="C19" s="11">
        <v>217</v>
      </c>
      <c r="D19" s="11">
        <v>279</v>
      </c>
      <c r="E19" s="11">
        <v>224</v>
      </c>
      <c r="F19" s="11">
        <v>191</v>
      </c>
      <c r="G19" s="11">
        <v>233</v>
      </c>
      <c r="H19" s="11">
        <v>236</v>
      </c>
      <c r="I19" s="11">
        <v>189</v>
      </c>
      <c r="J19" s="11">
        <v>190</v>
      </c>
      <c r="K19" s="2">
        <f t="shared" si="0"/>
        <v>1759</v>
      </c>
      <c r="L19" s="2">
        <v>200</v>
      </c>
      <c r="M19" s="1">
        <f t="shared" si="1"/>
        <v>1959</v>
      </c>
      <c r="O19" s="5">
        <f t="shared" si="2"/>
        <v>219.875</v>
      </c>
    </row>
    <row r="20" spans="1:15" ht="12.75">
      <c r="A20" s="1">
        <v>13</v>
      </c>
      <c r="B20" s="3" t="s">
        <v>24</v>
      </c>
      <c r="C20" s="29">
        <v>224</v>
      </c>
      <c r="D20" s="29">
        <v>223</v>
      </c>
      <c r="E20" s="29">
        <v>192</v>
      </c>
      <c r="F20" s="29">
        <v>238</v>
      </c>
      <c r="G20" s="29">
        <v>196</v>
      </c>
      <c r="H20" s="29">
        <v>258</v>
      </c>
      <c r="I20" s="29">
        <v>190</v>
      </c>
      <c r="J20" s="29">
        <v>234</v>
      </c>
      <c r="K20" s="13">
        <f t="shared" si="0"/>
        <v>1755</v>
      </c>
      <c r="L20" s="2">
        <v>160</v>
      </c>
      <c r="M20" s="1">
        <f t="shared" si="1"/>
        <v>1915</v>
      </c>
      <c r="O20" s="5">
        <f t="shared" si="2"/>
        <v>219.375</v>
      </c>
    </row>
    <row r="21" spans="1:15" ht="12.75">
      <c r="A21" s="1">
        <v>14</v>
      </c>
      <c r="B21" s="1" t="s">
        <v>21</v>
      </c>
      <c r="C21" s="11">
        <v>224</v>
      </c>
      <c r="D21" s="11">
        <v>245</v>
      </c>
      <c r="E21" s="11">
        <v>256</v>
      </c>
      <c r="F21" s="11">
        <v>218</v>
      </c>
      <c r="G21" s="11">
        <v>198</v>
      </c>
      <c r="H21" s="11">
        <v>184</v>
      </c>
      <c r="I21" s="11">
        <v>192</v>
      </c>
      <c r="J21" s="11">
        <v>212</v>
      </c>
      <c r="K21" s="13">
        <f t="shared" si="0"/>
        <v>1729</v>
      </c>
      <c r="L21" s="2">
        <v>120</v>
      </c>
      <c r="M21" s="1">
        <f t="shared" si="1"/>
        <v>1849</v>
      </c>
      <c r="O21" s="5">
        <f t="shared" si="2"/>
        <v>216.125</v>
      </c>
    </row>
    <row r="22" spans="1:15" ht="12.75">
      <c r="A22" s="1">
        <v>15</v>
      </c>
      <c r="B22" s="1" t="s">
        <v>54</v>
      </c>
      <c r="C22" s="11">
        <v>216</v>
      </c>
      <c r="D22" s="11">
        <v>219</v>
      </c>
      <c r="E22" s="11">
        <v>221</v>
      </c>
      <c r="F22" s="11">
        <v>212</v>
      </c>
      <c r="G22" s="11">
        <v>225</v>
      </c>
      <c r="H22" s="11">
        <v>174</v>
      </c>
      <c r="I22" s="11">
        <v>245</v>
      </c>
      <c r="J22" s="11">
        <v>216</v>
      </c>
      <c r="K22" s="2">
        <f t="shared" si="0"/>
        <v>1728</v>
      </c>
      <c r="L22" s="2">
        <v>200</v>
      </c>
      <c r="M22" s="1">
        <f t="shared" si="1"/>
        <v>1928</v>
      </c>
      <c r="O22" s="5">
        <f t="shared" si="2"/>
        <v>216</v>
      </c>
    </row>
    <row r="23" spans="1:15" ht="12.75">
      <c r="A23" s="1">
        <v>16</v>
      </c>
      <c r="B23" s="1" t="s">
        <v>20</v>
      </c>
      <c r="C23" s="11">
        <v>287</v>
      </c>
      <c r="D23" s="11">
        <v>218</v>
      </c>
      <c r="E23" s="11">
        <v>212</v>
      </c>
      <c r="F23" s="11">
        <v>268</v>
      </c>
      <c r="G23" s="11">
        <v>203</v>
      </c>
      <c r="H23" s="11">
        <v>212</v>
      </c>
      <c r="I23" s="11">
        <v>168</v>
      </c>
      <c r="J23" s="11">
        <v>159</v>
      </c>
      <c r="K23" s="13">
        <f t="shared" si="0"/>
        <v>1727</v>
      </c>
      <c r="L23" s="2">
        <v>160</v>
      </c>
      <c r="M23" s="1">
        <f t="shared" si="1"/>
        <v>1887</v>
      </c>
      <c r="O23" s="5">
        <f t="shared" si="2"/>
        <v>215.875</v>
      </c>
    </row>
    <row r="24" spans="1:15" ht="12.75">
      <c r="A24" s="1">
        <v>17</v>
      </c>
      <c r="B24" s="1" t="s">
        <v>11</v>
      </c>
      <c r="C24" s="11">
        <v>189</v>
      </c>
      <c r="D24" s="11">
        <v>178</v>
      </c>
      <c r="E24" s="11">
        <v>221</v>
      </c>
      <c r="F24" s="11">
        <v>223</v>
      </c>
      <c r="G24" s="11">
        <v>202</v>
      </c>
      <c r="H24" s="11">
        <v>244</v>
      </c>
      <c r="I24" s="11">
        <v>237</v>
      </c>
      <c r="J24" s="11">
        <v>215</v>
      </c>
      <c r="K24" s="13">
        <f t="shared" si="0"/>
        <v>1709</v>
      </c>
      <c r="L24" s="2">
        <v>200</v>
      </c>
      <c r="M24" s="1">
        <f t="shared" si="1"/>
        <v>1909</v>
      </c>
      <c r="O24" s="5">
        <f t="shared" si="2"/>
        <v>213.625</v>
      </c>
    </row>
    <row r="25" spans="1:15" ht="12.75">
      <c r="A25" s="1">
        <v>18</v>
      </c>
      <c r="B25" s="1" t="s">
        <v>9</v>
      </c>
      <c r="C25" s="11">
        <v>195</v>
      </c>
      <c r="D25" s="11">
        <v>257</v>
      </c>
      <c r="E25" s="11">
        <v>214</v>
      </c>
      <c r="F25" s="11">
        <v>226</v>
      </c>
      <c r="G25" s="11">
        <v>195</v>
      </c>
      <c r="H25" s="11">
        <v>191</v>
      </c>
      <c r="I25" s="11">
        <v>204</v>
      </c>
      <c r="J25" s="11">
        <v>209</v>
      </c>
      <c r="K25" s="13">
        <f t="shared" si="0"/>
        <v>1691</v>
      </c>
      <c r="L25" s="2">
        <v>180</v>
      </c>
      <c r="M25" s="1">
        <f t="shared" si="1"/>
        <v>1871</v>
      </c>
      <c r="O25" s="5">
        <f t="shared" si="2"/>
        <v>211.375</v>
      </c>
    </row>
    <row r="26" spans="1:15" ht="12.75">
      <c r="A26" s="1">
        <v>19</v>
      </c>
      <c r="B26" s="1" t="s">
        <v>8</v>
      </c>
      <c r="C26" s="11">
        <v>182</v>
      </c>
      <c r="D26" s="11">
        <v>190</v>
      </c>
      <c r="E26" s="11">
        <v>241</v>
      </c>
      <c r="F26" s="11">
        <v>202</v>
      </c>
      <c r="G26" s="11">
        <v>227</v>
      </c>
      <c r="H26" s="11">
        <v>230</v>
      </c>
      <c r="I26" s="11">
        <v>189</v>
      </c>
      <c r="J26" s="11">
        <v>226</v>
      </c>
      <c r="K26" s="13">
        <f t="shared" si="0"/>
        <v>1687</v>
      </c>
      <c r="L26" s="2">
        <v>160</v>
      </c>
      <c r="M26" s="1">
        <f t="shared" si="1"/>
        <v>1847</v>
      </c>
      <c r="O26" s="5">
        <f t="shared" si="2"/>
        <v>210.875</v>
      </c>
    </row>
    <row r="27" spans="1:15" ht="12.75">
      <c r="A27" s="1">
        <v>20</v>
      </c>
      <c r="B27" s="1" t="s">
        <v>55</v>
      </c>
      <c r="C27" s="11">
        <v>170</v>
      </c>
      <c r="D27" s="11">
        <v>198</v>
      </c>
      <c r="E27" s="11">
        <v>214</v>
      </c>
      <c r="F27" s="11">
        <v>236</v>
      </c>
      <c r="G27" s="11">
        <v>203</v>
      </c>
      <c r="H27" s="11">
        <v>217</v>
      </c>
      <c r="I27" s="11">
        <v>239</v>
      </c>
      <c r="J27" s="11">
        <v>195</v>
      </c>
      <c r="K27" s="13">
        <f t="shared" si="0"/>
        <v>1672</v>
      </c>
      <c r="L27" s="2">
        <v>240</v>
      </c>
      <c r="M27" s="1">
        <f t="shared" si="1"/>
        <v>1912</v>
      </c>
      <c r="N27" s="12"/>
      <c r="O27" s="5">
        <f t="shared" si="2"/>
        <v>209</v>
      </c>
    </row>
    <row r="28" spans="1:15" ht="12.75">
      <c r="A28" s="1">
        <v>21</v>
      </c>
      <c r="B28" s="1" t="s">
        <v>38</v>
      </c>
      <c r="C28" s="11">
        <v>188</v>
      </c>
      <c r="D28" s="11">
        <v>165</v>
      </c>
      <c r="E28" s="11">
        <v>195</v>
      </c>
      <c r="F28" s="11">
        <v>234</v>
      </c>
      <c r="G28" s="11">
        <v>244</v>
      </c>
      <c r="H28" s="11">
        <v>239</v>
      </c>
      <c r="I28" s="11">
        <v>206</v>
      </c>
      <c r="J28" s="11">
        <v>194</v>
      </c>
      <c r="K28" s="13">
        <f t="shared" si="0"/>
        <v>1665</v>
      </c>
      <c r="L28" s="2">
        <v>200</v>
      </c>
      <c r="M28" s="1">
        <f t="shared" si="1"/>
        <v>1865</v>
      </c>
      <c r="O28" s="5">
        <f t="shared" si="2"/>
        <v>208.125</v>
      </c>
    </row>
    <row r="29" spans="1:15" ht="12.75">
      <c r="A29" s="1">
        <v>22</v>
      </c>
      <c r="B29" s="3" t="s">
        <v>64</v>
      </c>
      <c r="C29" s="11">
        <v>198</v>
      </c>
      <c r="D29" s="11">
        <v>243</v>
      </c>
      <c r="E29" s="11">
        <v>188</v>
      </c>
      <c r="F29" s="11">
        <v>231</v>
      </c>
      <c r="G29" s="11">
        <v>209</v>
      </c>
      <c r="H29" s="11">
        <v>214</v>
      </c>
      <c r="I29" s="11">
        <v>213</v>
      </c>
      <c r="J29" s="11">
        <v>153</v>
      </c>
      <c r="K29" s="13">
        <f t="shared" si="0"/>
        <v>1649</v>
      </c>
      <c r="L29" s="2">
        <v>80</v>
      </c>
      <c r="M29" s="1">
        <f t="shared" si="1"/>
        <v>1729</v>
      </c>
      <c r="O29" s="5">
        <f t="shared" si="2"/>
        <v>206.125</v>
      </c>
    </row>
    <row r="30" spans="1:15" ht="12.75">
      <c r="A30" s="1">
        <v>23</v>
      </c>
      <c r="B30" s="1" t="s">
        <v>56</v>
      </c>
      <c r="C30" s="11">
        <v>166</v>
      </c>
      <c r="D30" s="11">
        <v>198</v>
      </c>
      <c r="E30" s="11">
        <v>193</v>
      </c>
      <c r="F30" s="11">
        <v>201</v>
      </c>
      <c r="G30" s="11">
        <v>243</v>
      </c>
      <c r="H30" s="11">
        <v>182</v>
      </c>
      <c r="I30" s="11">
        <v>216</v>
      </c>
      <c r="J30" s="11">
        <v>231</v>
      </c>
      <c r="K30" s="13">
        <f t="shared" si="0"/>
        <v>1630</v>
      </c>
      <c r="L30" s="2">
        <v>200</v>
      </c>
      <c r="M30" s="1">
        <f t="shared" si="1"/>
        <v>1830</v>
      </c>
      <c r="O30" s="5">
        <f t="shared" si="2"/>
        <v>203.75</v>
      </c>
    </row>
    <row r="31" spans="1:15" ht="12.75">
      <c r="A31" s="1">
        <v>24</v>
      </c>
      <c r="B31" s="1" t="s">
        <v>22</v>
      </c>
      <c r="C31" s="11">
        <v>192</v>
      </c>
      <c r="D31" s="11">
        <v>192</v>
      </c>
      <c r="E31" s="11">
        <v>212</v>
      </c>
      <c r="F31" s="11">
        <v>210</v>
      </c>
      <c r="G31" s="11">
        <v>225</v>
      </c>
      <c r="H31" s="11">
        <v>228</v>
      </c>
      <c r="I31" s="11">
        <v>178</v>
      </c>
      <c r="J31" s="11">
        <v>192</v>
      </c>
      <c r="K31" s="13">
        <f t="shared" si="0"/>
        <v>1629</v>
      </c>
      <c r="L31" s="2">
        <v>240</v>
      </c>
      <c r="M31" s="1">
        <f t="shared" si="1"/>
        <v>1869</v>
      </c>
      <c r="O31" s="5">
        <f t="shared" si="2"/>
        <v>203.625</v>
      </c>
    </row>
    <row r="32" spans="1:15" ht="12.75">
      <c r="A32" s="1">
        <v>25</v>
      </c>
      <c r="B32" s="1" t="s">
        <v>57</v>
      </c>
      <c r="C32" s="11">
        <v>179</v>
      </c>
      <c r="D32" s="11">
        <v>233</v>
      </c>
      <c r="E32" s="11">
        <v>194</v>
      </c>
      <c r="F32" s="11">
        <v>148</v>
      </c>
      <c r="G32" s="11">
        <v>158</v>
      </c>
      <c r="H32" s="11">
        <v>279</v>
      </c>
      <c r="I32" s="11">
        <v>211</v>
      </c>
      <c r="J32" s="11">
        <v>211</v>
      </c>
      <c r="K32" s="13">
        <f t="shared" si="0"/>
        <v>1613</v>
      </c>
      <c r="L32" s="2">
        <v>160</v>
      </c>
      <c r="M32" s="1">
        <f t="shared" si="1"/>
        <v>1773</v>
      </c>
      <c r="O32" s="5">
        <f t="shared" si="2"/>
        <v>201.625</v>
      </c>
    </row>
    <row r="33" spans="1:15" ht="12.75">
      <c r="A33" s="1">
        <v>26</v>
      </c>
      <c r="B33" s="1" t="s">
        <v>6</v>
      </c>
      <c r="C33" s="11">
        <v>200</v>
      </c>
      <c r="D33" s="11">
        <v>202</v>
      </c>
      <c r="E33" s="11">
        <v>176</v>
      </c>
      <c r="F33" s="11">
        <v>196</v>
      </c>
      <c r="G33" s="11">
        <v>223</v>
      </c>
      <c r="H33" s="11">
        <v>180</v>
      </c>
      <c r="I33" s="11">
        <v>238</v>
      </c>
      <c r="J33" s="11">
        <v>190</v>
      </c>
      <c r="K33" s="13">
        <f t="shared" si="0"/>
        <v>1605</v>
      </c>
      <c r="L33" s="2">
        <v>200</v>
      </c>
      <c r="M33" s="1">
        <f t="shared" si="1"/>
        <v>1805</v>
      </c>
      <c r="O33" s="5">
        <f t="shared" si="2"/>
        <v>200.625</v>
      </c>
    </row>
    <row r="34" spans="1:15" ht="12.75">
      <c r="A34" s="1">
        <v>27</v>
      </c>
      <c r="B34" s="3" t="s">
        <v>25</v>
      </c>
      <c r="C34" s="11">
        <v>163</v>
      </c>
      <c r="D34" s="11">
        <v>198</v>
      </c>
      <c r="E34" s="11">
        <v>180</v>
      </c>
      <c r="F34" s="11">
        <v>270</v>
      </c>
      <c r="G34" s="11">
        <v>204</v>
      </c>
      <c r="H34" s="11">
        <v>171</v>
      </c>
      <c r="I34" s="11">
        <v>256</v>
      </c>
      <c r="J34" s="11">
        <v>161</v>
      </c>
      <c r="K34" s="13">
        <f t="shared" si="0"/>
        <v>1603</v>
      </c>
      <c r="L34" s="2">
        <v>120</v>
      </c>
      <c r="M34" s="1">
        <f t="shared" si="1"/>
        <v>1723</v>
      </c>
      <c r="O34" s="5">
        <f t="shared" si="2"/>
        <v>200.375</v>
      </c>
    </row>
    <row r="35" spans="1:15" ht="12.75">
      <c r="A35" s="1">
        <v>28</v>
      </c>
      <c r="B35" s="3" t="s">
        <v>15</v>
      </c>
      <c r="C35" s="11">
        <v>183</v>
      </c>
      <c r="D35" s="11">
        <v>168</v>
      </c>
      <c r="E35" s="11">
        <v>279</v>
      </c>
      <c r="F35" s="11">
        <v>207</v>
      </c>
      <c r="G35" s="11">
        <v>166</v>
      </c>
      <c r="H35" s="11">
        <v>170</v>
      </c>
      <c r="I35" s="11">
        <v>226</v>
      </c>
      <c r="J35" s="11">
        <v>201</v>
      </c>
      <c r="K35" s="13">
        <f t="shared" si="0"/>
        <v>1600</v>
      </c>
      <c r="L35" s="2">
        <v>120</v>
      </c>
      <c r="M35" s="1">
        <f t="shared" si="1"/>
        <v>1720</v>
      </c>
      <c r="O35" s="5">
        <f t="shared" si="2"/>
        <v>200</v>
      </c>
    </row>
    <row r="36" spans="1:15" ht="12.75">
      <c r="A36" s="1">
        <v>29</v>
      </c>
      <c r="B36" s="3" t="s">
        <v>43</v>
      </c>
      <c r="C36" s="11">
        <v>219</v>
      </c>
      <c r="D36" s="11">
        <v>189</v>
      </c>
      <c r="E36" s="11">
        <v>191</v>
      </c>
      <c r="F36" s="11">
        <v>198</v>
      </c>
      <c r="G36" s="11">
        <v>228</v>
      </c>
      <c r="H36" s="11">
        <v>159</v>
      </c>
      <c r="I36" s="11">
        <v>203</v>
      </c>
      <c r="J36" s="11">
        <v>200</v>
      </c>
      <c r="K36" s="13">
        <f t="shared" si="0"/>
        <v>1587</v>
      </c>
      <c r="L36" s="2">
        <v>120</v>
      </c>
      <c r="M36" s="1">
        <f t="shared" si="1"/>
        <v>1707</v>
      </c>
      <c r="O36" s="5">
        <f t="shared" si="2"/>
        <v>198.375</v>
      </c>
    </row>
    <row r="37" spans="1:15" ht="12.75">
      <c r="A37" s="1">
        <v>30</v>
      </c>
      <c r="B37" s="1" t="s">
        <v>12</v>
      </c>
      <c r="C37" s="11">
        <v>225</v>
      </c>
      <c r="D37" s="11">
        <v>197</v>
      </c>
      <c r="E37" s="11">
        <v>158</v>
      </c>
      <c r="F37" s="11">
        <v>204</v>
      </c>
      <c r="G37" s="11">
        <v>212</v>
      </c>
      <c r="H37" s="11">
        <v>264</v>
      </c>
      <c r="I37" s="11">
        <v>169</v>
      </c>
      <c r="J37" s="11">
        <v>150</v>
      </c>
      <c r="K37" s="13">
        <f t="shared" si="0"/>
        <v>1579</v>
      </c>
      <c r="L37" s="2">
        <v>160</v>
      </c>
      <c r="M37" s="1">
        <f t="shared" si="1"/>
        <v>1739</v>
      </c>
      <c r="O37" s="5">
        <f t="shared" si="2"/>
        <v>197.375</v>
      </c>
    </row>
    <row r="38" spans="1:15" ht="12.75">
      <c r="A38" s="1">
        <v>31</v>
      </c>
      <c r="B38" s="1" t="s">
        <v>59</v>
      </c>
      <c r="C38" s="11">
        <v>208</v>
      </c>
      <c r="D38" s="11">
        <v>163</v>
      </c>
      <c r="E38" s="11">
        <v>175</v>
      </c>
      <c r="F38" s="11">
        <v>234</v>
      </c>
      <c r="G38" s="11">
        <v>191</v>
      </c>
      <c r="H38" s="11">
        <v>196</v>
      </c>
      <c r="I38" s="11">
        <v>225</v>
      </c>
      <c r="J38" s="11">
        <v>183</v>
      </c>
      <c r="K38" s="13">
        <f t="shared" si="0"/>
        <v>1575</v>
      </c>
      <c r="L38" s="2">
        <v>80</v>
      </c>
      <c r="M38" s="1">
        <f t="shared" si="1"/>
        <v>1655</v>
      </c>
      <c r="O38" s="5">
        <f t="shared" si="2"/>
        <v>196.875</v>
      </c>
    </row>
    <row r="39" spans="1:15" ht="12.75">
      <c r="A39" s="1">
        <v>32</v>
      </c>
      <c r="B39" s="1" t="s">
        <v>39</v>
      </c>
      <c r="C39" s="11">
        <v>228</v>
      </c>
      <c r="D39" s="11">
        <v>175</v>
      </c>
      <c r="E39" s="11">
        <v>234</v>
      </c>
      <c r="F39" s="11">
        <v>175</v>
      </c>
      <c r="G39" s="11">
        <v>200</v>
      </c>
      <c r="H39" s="11">
        <v>187</v>
      </c>
      <c r="I39" s="11">
        <v>200</v>
      </c>
      <c r="J39" s="11">
        <v>175</v>
      </c>
      <c r="K39" s="13">
        <f t="shared" si="0"/>
        <v>1574</v>
      </c>
      <c r="L39" s="2">
        <v>160</v>
      </c>
      <c r="M39" s="1">
        <f t="shared" si="1"/>
        <v>1734</v>
      </c>
      <c r="O39" s="5">
        <f t="shared" si="2"/>
        <v>196.75</v>
      </c>
    </row>
    <row r="40" spans="1:15" ht="12.75">
      <c r="A40" s="1">
        <v>33</v>
      </c>
      <c r="B40" s="3" t="s">
        <v>10</v>
      </c>
      <c r="C40" s="11">
        <v>276</v>
      </c>
      <c r="D40" s="11">
        <v>197</v>
      </c>
      <c r="E40" s="11">
        <v>180</v>
      </c>
      <c r="F40" s="11">
        <v>184</v>
      </c>
      <c r="G40" s="11">
        <v>170</v>
      </c>
      <c r="H40" s="11">
        <v>193</v>
      </c>
      <c r="I40" s="11">
        <v>182</v>
      </c>
      <c r="J40" s="11">
        <v>190</v>
      </c>
      <c r="K40" s="13">
        <f t="shared" si="0"/>
        <v>1572</v>
      </c>
      <c r="L40" s="2">
        <v>120</v>
      </c>
      <c r="M40" s="1">
        <f t="shared" si="1"/>
        <v>1692</v>
      </c>
      <c r="O40" s="5">
        <f t="shared" si="2"/>
        <v>196.5</v>
      </c>
    </row>
    <row r="41" spans="1:15" ht="12.75">
      <c r="A41" s="1">
        <v>34</v>
      </c>
      <c r="B41" s="1" t="s">
        <v>58</v>
      </c>
      <c r="C41" s="11">
        <v>222</v>
      </c>
      <c r="D41" s="11">
        <v>218</v>
      </c>
      <c r="E41" s="11">
        <v>160</v>
      </c>
      <c r="F41" s="11">
        <v>189</v>
      </c>
      <c r="G41" s="11">
        <v>205</v>
      </c>
      <c r="H41" s="11">
        <v>183</v>
      </c>
      <c r="I41" s="11">
        <v>187</v>
      </c>
      <c r="J41" s="11">
        <v>196</v>
      </c>
      <c r="K41" s="13">
        <f t="shared" si="0"/>
        <v>1560</v>
      </c>
      <c r="L41" s="2">
        <v>160</v>
      </c>
      <c r="M41" s="1">
        <f t="shared" si="1"/>
        <v>1720</v>
      </c>
      <c r="O41" s="5">
        <f t="shared" si="2"/>
        <v>195</v>
      </c>
    </row>
    <row r="42" spans="1:15" ht="12.75">
      <c r="A42" s="1">
        <v>35</v>
      </c>
      <c r="B42" s="1" t="s">
        <v>33</v>
      </c>
      <c r="C42" s="11">
        <v>235</v>
      </c>
      <c r="D42" s="11">
        <v>193</v>
      </c>
      <c r="E42" s="11">
        <v>208</v>
      </c>
      <c r="F42" s="11">
        <v>187</v>
      </c>
      <c r="G42" s="11">
        <v>187</v>
      </c>
      <c r="H42" s="11">
        <v>171</v>
      </c>
      <c r="I42" s="11">
        <v>214</v>
      </c>
      <c r="J42" s="11">
        <v>163</v>
      </c>
      <c r="K42" s="13">
        <f t="shared" si="0"/>
        <v>1558</v>
      </c>
      <c r="L42" s="2">
        <v>80</v>
      </c>
      <c r="M42" s="1">
        <f t="shared" si="1"/>
        <v>1638</v>
      </c>
      <c r="O42" s="5">
        <f t="shared" si="2"/>
        <v>194.75</v>
      </c>
    </row>
    <row r="43" spans="1:15" ht="12.75">
      <c r="A43" s="1">
        <v>36</v>
      </c>
      <c r="B43" s="3" t="s">
        <v>23</v>
      </c>
      <c r="C43" s="11">
        <v>180</v>
      </c>
      <c r="D43" s="11">
        <v>212</v>
      </c>
      <c r="E43" s="11">
        <v>174</v>
      </c>
      <c r="F43" s="11">
        <v>160</v>
      </c>
      <c r="G43" s="11">
        <v>162</v>
      </c>
      <c r="H43" s="11">
        <v>240</v>
      </c>
      <c r="I43" s="11">
        <v>198</v>
      </c>
      <c r="J43" s="11">
        <v>193</v>
      </c>
      <c r="K43" s="13">
        <f t="shared" si="0"/>
        <v>1519</v>
      </c>
      <c r="L43" s="2">
        <v>120</v>
      </c>
      <c r="M43" s="1">
        <f t="shared" si="1"/>
        <v>1639</v>
      </c>
      <c r="O43" s="5">
        <f t="shared" si="2"/>
        <v>189.875</v>
      </c>
    </row>
    <row r="44" spans="1:15" ht="12.75">
      <c r="A44" s="1">
        <v>37</v>
      </c>
      <c r="B44" s="1" t="s">
        <v>40</v>
      </c>
      <c r="C44" s="11">
        <v>202</v>
      </c>
      <c r="D44" s="11">
        <v>195</v>
      </c>
      <c r="E44" s="11">
        <v>149</v>
      </c>
      <c r="F44" s="11">
        <v>179</v>
      </c>
      <c r="G44" s="11">
        <v>255</v>
      </c>
      <c r="H44" s="11">
        <v>166</v>
      </c>
      <c r="I44" s="11">
        <v>192</v>
      </c>
      <c r="J44" s="11">
        <v>165</v>
      </c>
      <c r="K44" s="13">
        <f t="shared" si="0"/>
        <v>1503</v>
      </c>
      <c r="L44" s="2">
        <v>40</v>
      </c>
      <c r="M44" s="1">
        <f t="shared" si="1"/>
        <v>1543</v>
      </c>
      <c r="O44" s="5">
        <f t="shared" si="2"/>
        <v>187.875</v>
      </c>
    </row>
    <row r="45" spans="1:15" ht="12.75">
      <c r="A45" s="1">
        <v>38</v>
      </c>
      <c r="B45" s="3" t="s">
        <v>32</v>
      </c>
      <c r="C45" s="11">
        <v>160</v>
      </c>
      <c r="D45" s="11">
        <v>179</v>
      </c>
      <c r="E45" s="11">
        <v>202</v>
      </c>
      <c r="F45" s="11">
        <v>194</v>
      </c>
      <c r="G45" s="11">
        <v>166</v>
      </c>
      <c r="H45" s="11">
        <v>195</v>
      </c>
      <c r="I45" s="11">
        <v>165</v>
      </c>
      <c r="J45" s="11">
        <v>205</v>
      </c>
      <c r="K45" s="13">
        <f t="shared" si="0"/>
        <v>1466</v>
      </c>
      <c r="L45" s="2">
        <v>60</v>
      </c>
      <c r="M45" s="1">
        <f t="shared" si="1"/>
        <v>1526</v>
      </c>
      <c r="O45" s="5">
        <f t="shared" si="2"/>
        <v>183.25</v>
      </c>
    </row>
    <row r="46" spans="1:15" ht="12.75">
      <c r="A46" s="1">
        <v>39</v>
      </c>
      <c r="B46" s="3" t="s">
        <v>44</v>
      </c>
      <c r="C46" s="11">
        <v>185</v>
      </c>
      <c r="D46" s="11">
        <v>148</v>
      </c>
      <c r="E46" s="11">
        <v>207</v>
      </c>
      <c r="F46" s="11">
        <v>200</v>
      </c>
      <c r="G46" s="11">
        <v>162</v>
      </c>
      <c r="H46" s="11">
        <v>174</v>
      </c>
      <c r="I46" s="11">
        <v>178</v>
      </c>
      <c r="J46" s="11">
        <v>205</v>
      </c>
      <c r="K46" s="2">
        <f t="shared" si="0"/>
        <v>1459</v>
      </c>
      <c r="L46" s="2">
        <v>60</v>
      </c>
      <c r="M46" s="1">
        <f t="shared" si="1"/>
        <v>1519</v>
      </c>
      <c r="O46" s="5">
        <f t="shared" si="2"/>
        <v>182.375</v>
      </c>
    </row>
    <row r="47" spans="1:15" ht="12.75">
      <c r="A47" s="1">
        <v>40</v>
      </c>
      <c r="B47" s="1" t="s">
        <v>60</v>
      </c>
      <c r="C47" s="11">
        <v>206</v>
      </c>
      <c r="D47" s="11">
        <v>161</v>
      </c>
      <c r="E47" s="11">
        <v>170</v>
      </c>
      <c r="F47" s="11">
        <v>165</v>
      </c>
      <c r="G47" s="11">
        <v>154</v>
      </c>
      <c r="H47" s="11">
        <v>181</v>
      </c>
      <c r="I47" s="11">
        <v>234</v>
      </c>
      <c r="J47" s="11">
        <v>180</v>
      </c>
      <c r="K47" s="13">
        <f t="shared" si="0"/>
        <v>1451</v>
      </c>
      <c r="L47" s="2">
        <v>120</v>
      </c>
      <c r="M47" s="1">
        <f t="shared" si="1"/>
        <v>1571</v>
      </c>
      <c r="O47" s="5">
        <f t="shared" si="2"/>
        <v>181.375</v>
      </c>
    </row>
    <row r="48" spans="1:15" ht="12.75">
      <c r="A48" s="1">
        <v>41</v>
      </c>
      <c r="B48" s="3" t="s">
        <v>26</v>
      </c>
      <c r="C48" s="11">
        <v>181</v>
      </c>
      <c r="D48" s="11">
        <v>150</v>
      </c>
      <c r="E48" s="11">
        <v>198</v>
      </c>
      <c r="F48" s="11">
        <v>165</v>
      </c>
      <c r="G48" s="11">
        <v>189</v>
      </c>
      <c r="H48" s="11">
        <v>221</v>
      </c>
      <c r="I48" s="11">
        <v>178</v>
      </c>
      <c r="J48" s="11">
        <v>168</v>
      </c>
      <c r="K48" s="13">
        <f t="shared" si="0"/>
        <v>1450</v>
      </c>
      <c r="L48" s="2">
        <v>120</v>
      </c>
      <c r="M48" s="1">
        <f t="shared" si="1"/>
        <v>1570</v>
      </c>
      <c r="O48" s="5">
        <f t="shared" si="2"/>
        <v>181.25</v>
      </c>
    </row>
    <row r="49" spans="1:15" ht="12.75">
      <c r="A49" s="3">
        <v>42</v>
      </c>
      <c r="B49" s="3" t="s">
        <v>49</v>
      </c>
      <c r="C49" s="11">
        <v>190</v>
      </c>
      <c r="D49" s="11">
        <v>157</v>
      </c>
      <c r="E49" s="11">
        <v>192</v>
      </c>
      <c r="F49" s="11">
        <v>134</v>
      </c>
      <c r="G49" s="11">
        <v>189</v>
      </c>
      <c r="H49" s="11">
        <v>196</v>
      </c>
      <c r="I49" s="11">
        <v>171</v>
      </c>
      <c r="J49" s="11">
        <v>155</v>
      </c>
      <c r="K49" s="2">
        <f t="shared" si="0"/>
        <v>1384</v>
      </c>
      <c r="L49" s="2">
        <v>120</v>
      </c>
      <c r="M49" s="1">
        <f t="shared" si="1"/>
        <v>1504</v>
      </c>
      <c r="O49" s="5">
        <f t="shared" si="2"/>
        <v>173</v>
      </c>
    </row>
    <row r="50" spans="2:13" ht="12.75">
      <c r="B50" s="4"/>
      <c r="C50" s="6">
        <f>SUM(C8:C49)</f>
        <v>8575</v>
      </c>
      <c r="D50" s="6">
        <f aca="true" t="shared" si="3" ref="D50:J50">SUM(D8:D49)</f>
        <v>8776</v>
      </c>
      <c r="E50" s="6">
        <f t="shared" si="3"/>
        <v>8748</v>
      </c>
      <c r="F50" s="6">
        <f t="shared" si="3"/>
        <v>8817</v>
      </c>
      <c r="G50" s="6">
        <f t="shared" si="3"/>
        <v>8761</v>
      </c>
      <c r="H50" s="6">
        <f t="shared" si="3"/>
        <v>8810</v>
      </c>
      <c r="I50" s="6">
        <f t="shared" si="3"/>
        <v>8834</v>
      </c>
      <c r="J50" s="6">
        <f t="shared" si="3"/>
        <v>8516</v>
      </c>
      <c r="K50" s="8">
        <f>SUM(K8:K49)</f>
        <v>69837</v>
      </c>
      <c r="M50" s="3">
        <f>SUM(M8:M49)</f>
        <v>76477</v>
      </c>
    </row>
    <row r="51" spans="2:11" ht="12.75">
      <c r="B51" s="6" t="s">
        <v>34</v>
      </c>
      <c r="C51" s="24">
        <f>C50/42</f>
        <v>204.16666666666666</v>
      </c>
      <c r="D51" s="24">
        <f aca="true" t="shared" si="4" ref="D51:J51">D50/42</f>
        <v>208.95238095238096</v>
      </c>
      <c r="E51" s="24">
        <f t="shared" si="4"/>
        <v>208.28571428571428</v>
      </c>
      <c r="F51" s="24">
        <f t="shared" si="4"/>
        <v>209.92857142857142</v>
      </c>
      <c r="G51" s="24">
        <f t="shared" si="4"/>
        <v>208.5952380952381</v>
      </c>
      <c r="H51" s="24">
        <f t="shared" si="4"/>
        <v>209.76190476190476</v>
      </c>
      <c r="I51" s="24">
        <f t="shared" si="4"/>
        <v>210.33333333333334</v>
      </c>
      <c r="J51" s="24">
        <f t="shared" si="4"/>
        <v>202.76190476190476</v>
      </c>
      <c r="K51" s="24"/>
    </row>
    <row r="53" ht="12.75">
      <c r="B53" t="s">
        <v>16</v>
      </c>
    </row>
    <row r="54" spans="2:12" ht="12.75">
      <c r="B54" t="s">
        <v>61</v>
      </c>
      <c r="D54">
        <v>38838</v>
      </c>
      <c r="E54" s="5">
        <v>211.07608695652175</v>
      </c>
      <c r="F54" s="40"/>
      <c r="G54" s="40"/>
      <c r="H54" s="40"/>
      <c r="I54" s="40"/>
      <c r="J54" s="40"/>
      <c r="K54" s="40"/>
      <c r="L54" s="40"/>
    </row>
    <row r="55" spans="2:5" ht="12.75">
      <c r="B55" t="s">
        <v>62</v>
      </c>
      <c r="D55">
        <v>18398</v>
      </c>
      <c r="E55" s="5">
        <v>209.0681818181818</v>
      </c>
    </row>
    <row r="56" spans="2:5" ht="12.75">
      <c r="B56" t="s">
        <v>63</v>
      </c>
      <c r="D56">
        <v>9551</v>
      </c>
      <c r="E56" s="5">
        <v>198.97916666666666</v>
      </c>
    </row>
    <row r="57" spans="2:5" ht="12.75">
      <c r="B57" t="s">
        <v>45</v>
      </c>
      <c r="D57">
        <v>3050</v>
      </c>
      <c r="E57" s="5">
        <v>190.625</v>
      </c>
    </row>
    <row r="58" spans="2:5" ht="12.75">
      <c r="B58" t="s">
        <v>18</v>
      </c>
      <c r="D58">
        <v>69837</v>
      </c>
      <c r="E58"/>
    </row>
    <row r="59" spans="2:5" ht="12.75">
      <c r="B59" t="s">
        <v>17</v>
      </c>
      <c r="D59">
        <v>207.84821428571428</v>
      </c>
      <c r="E59"/>
    </row>
  </sheetData>
  <sheetProtection/>
  <mergeCells count="2">
    <mergeCell ref="F54:L54"/>
    <mergeCell ref="E6:I6"/>
  </mergeCells>
  <printOptions/>
  <pageMargins left="0.29" right="0.13" top="0.24" bottom="0.36" header="0.23" footer="0.31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DOUGY</dc:creator>
  <cp:keywords/>
  <dc:description/>
  <cp:lastModifiedBy>don</cp:lastModifiedBy>
  <cp:lastPrinted>2013-12-23T01:43:29Z</cp:lastPrinted>
  <dcterms:created xsi:type="dcterms:W3CDTF">2013-02-24T22:44:18Z</dcterms:created>
  <dcterms:modified xsi:type="dcterms:W3CDTF">2013-12-23T04:06:27Z</dcterms:modified>
  <cp:category/>
  <cp:version/>
  <cp:contentType/>
  <cp:contentStatus/>
</cp:coreProperties>
</file>